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omments/comment1.xml" ContentType="application/vnd.openxmlformats-officedocument.spreadsheetml.comments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omments/comment2.xml" ContentType="application/vnd.openxmlformats-officedocument.spreadsheetml.comments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omments/comment3.xml" ContentType="application/vnd.openxmlformats-officedocument.spreadsheetml.comments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-120" yWindow="-120" windowWidth="29040" windowHeight="15720" tabRatio="785" firstSheet="1" activeTab="1" autoFilterDateGrouping="1"/>
  </bookViews>
  <sheets>
    <sheet xmlns:r="http://schemas.openxmlformats.org/officeDocument/2006/relationships" name="VXXXXX" sheetId="1" state="veryHidden" r:id="rId1"/>
    <sheet xmlns:r="http://schemas.openxmlformats.org/officeDocument/2006/relationships" name="0.간지" sheetId="2" state="visible" r:id="rId2"/>
    <sheet xmlns:r="http://schemas.openxmlformats.org/officeDocument/2006/relationships" name="1.인구추이(가.등록인구추이)" sheetId="3" state="visible" r:id="rId3"/>
    <sheet xmlns:r="http://schemas.openxmlformats.org/officeDocument/2006/relationships" name="2.읍면별 세대 및 인구(주민등록)" sheetId="4" state="visible" r:id="rId4"/>
    <sheet xmlns:r="http://schemas.openxmlformats.org/officeDocument/2006/relationships" name="3.연령(5세별) 및 성별인구" sheetId="5" state="visible" r:id="rId5"/>
    <sheet xmlns:r="http://schemas.openxmlformats.org/officeDocument/2006/relationships" name="4.인구동태" sheetId="6" state="visible" r:id="rId6"/>
    <sheet xmlns:r="http://schemas.openxmlformats.org/officeDocument/2006/relationships" name="5.인구이동" sheetId="7" state="visible" r:id="rId7"/>
    <sheet xmlns:r="http://schemas.openxmlformats.org/officeDocument/2006/relationships" name="5-1.시군구별 인구이동" sheetId="8" state="visible" r:id="rId8"/>
    <sheet xmlns:r="http://schemas.openxmlformats.org/officeDocument/2006/relationships" name="6.주민등록전입지별인구이동" sheetId="9" state="visible" r:id="rId9"/>
    <sheet xmlns:r="http://schemas.openxmlformats.org/officeDocument/2006/relationships" name="7.주민등록전출지별인구이동" sheetId="10" state="visible" r:id="rId10"/>
    <sheet xmlns:r="http://schemas.openxmlformats.org/officeDocument/2006/relationships" name="8.외국인 국적별 현황" sheetId="11" state="visible" r:id="rId11"/>
    <sheet xmlns:r="http://schemas.openxmlformats.org/officeDocument/2006/relationships" name="9.외국인과의 혼인" sheetId="12" state="visible" r:id="rId12"/>
    <sheet xmlns:r="http://schemas.openxmlformats.org/officeDocument/2006/relationships" name="10.사망원인별 사망" sheetId="13" state="visible" r:id="rId13"/>
    <sheet xmlns:r="http://schemas.openxmlformats.org/officeDocument/2006/relationships" name="11.혼인율" sheetId="14" state="hidden" r:id="rId14"/>
    <sheet xmlns:r="http://schemas.openxmlformats.org/officeDocument/2006/relationships" name="12.이혼율" sheetId="15" state="hidden" r:id="rId15"/>
    <sheet xmlns:r="http://schemas.openxmlformats.org/officeDocument/2006/relationships" name="13.여성가구주 현황" sheetId="16" state="visible" r:id="rId16"/>
    <sheet xmlns:r="http://schemas.openxmlformats.org/officeDocument/2006/relationships" name="14.다문화 가구 및 가구원" sheetId="17" state="visible" r:id="rId17"/>
    <sheet xmlns:r="http://schemas.openxmlformats.org/officeDocument/2006/relationships" name="15.가구원수별 가구(일반가구)" sheetId="18" state="visible" r:id="rId18"/>
  </sheets>
  <externalReferences>
    <externalReference xmlns:r="http://schemas.openxmlformats.org/officeDocument/2006/relationships" r:id="rId19"/>
  </externalReferences>
  <definedNames>
    <definedName name="a">{"Book1"}</definedName>
    <definedName name="AAA">'[1]18.농업용기계보유 '!$A$18:$K$1275</definedName>
    <definedName name="Document_array">{"Book1"}</definedName>
    <definedName name="HTML_CodePage" hidden="1">949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qqq">'[1]18.농업용기계보유 '!$A$18:$K$1275</definedName>
    <definedName name="sss">{"Book1"}</definedName>
    <definedName name="ㅁ1">#REF!</definedName>
    <definedName name="HTML_Control" localSheetId="1" hidden="1">{"'6.강수량'!$A$1:$O$37","'6.강수량'!$A$1:$C$1"}</definedName>
    <definedName name="_xlnm.Print_Area" localSheetId="1">'0.간지'!$A$1:$I$9</definedName>
    <definedName name="_xlnm.Print_Area" localSheetId="2">'1.인구추이(가.등록인구추이)'!$A$1:$Q$65</definedName>
    <definedName name="_xlnm.Print_Area" localSheetId="3">'2.읍면별 세대 및 인구(주민등록)'!$A$1:$Q$26</definedName>
    <definedName name="_xlnm.Print_Area" localSheetId="4">'3.연령(5세별) 및 성별인구'!$A$1:$Z$42</definedName>
    <definedName name="_xlnm.Print_Area" localSheetId="5">'4.인구동태'!$A$1:$J$28</definedName>
    <definedName name="_xlnm.Print_Area" localSheetId="6">'5.인구이동'!$A$1:$T$30</definedName>
    <definedName name="_xlnm.Print_Area" localSheetId="7">'5-1.시군구별 인구이동'!$A$1:$K$17</definedName>
    <definedName name="_xlnm.Print_Area" localSheetId="8">'6.주민등록전입지별인구이동'!$A$1:$BA$14</definedName>
    <definedName name="_xlnm.Print_Area" localSheetId="9">'7.주민등록전출지별인구이동'!$A$1:$BA$15</definedName>
    <definedName name="_xlnm.Print_Area" localSheetId="11">'9.외국인과의 혼인'!$A$1:$C$13</definedName>
    <definedName name="_xlnm.Print_Area" localSheetId="12">'10.사망원인별 사망'!$A$1:$BI$11</definedName>
    <definedName name="HTML_Control" localSheetId="13" hidden="1">{"'6.강수량'!$A$1:$O$37","'6.강수량'!$A$1:$C$1"}</definedName>
    <definedName name="_xlnm.Print_Area" localSheetId="13">'11.혼인율'!$A$1:$AW$15</definedName>
    <definedName name="a" localSheetId="14">{"Book1"}</definedName>
    <definedName name="Document_array" localSheetId="14">{"Book1"}</definedName>
    <definedName name="HTML_Control" localSheetId="14" hidden="1">{"'6.강수량'!$A$1:$O$37","'6.강수량'!$A$1:$C$1"}</definedName>
    <definedName name="sss" localSheetId="14">{"Book1"}</definedName>
    <definedName name="_xlnm.Print_Area" localSheetId="14">'12.이혼율'!$A$1:$AW$15</definedName>
    <definedName name="a" localSheetId="15">{"Book1"}</definedName>
    <definedName name="Document_array" localSheetId="15">{"Book1"}</definedName>
    <definedName name="HTML_Control" localSheetId="15" hidden="1">{"'6.강수량'!$A$1:$O$37","'6.강수량'!$A$1:$C$1"}</definedName>
    <definedName name="sss" localSheetId="15">{"Book1"}</definedName>
    <definedName name="_xlnm.Print_Area" localSheetId="15">'13.여성가구주 현황'!$A$1:$M$13</definedName>
    <definedName name="a" localSheetId="16">{"Book1"}</definedName>
    <definedName name="Document_array" localSheetId="16">{"Book1"}</definedName>
    <definedName name="HTML_Control" localSheetId="16" hidden="1">{"'6.강수량'!$A$1:$O$37","'6.강수량'!$A$1:$C$1"}</definedName>
    <definedName name="sss" localSheetId="16">{"Book1"}</definedName>
    <definedName name="_xlnm.Print_Area" localSheetId="16">'14.다문화 가구 및 가구원'!$A$1:$L$12</definedName>
  </definedNames>
  <calcPr calcId="191029" fullCalcOnLoad="1"/>
</workbook>
</file>

<file path=xl/styles.xml><?xml version="1.0" encoding="utf-8"?>
<styleSheet xmlns="http://schemas.openxmlformats.org/spreadsheetml/2006/main">
  <numFmts count="31">
    <numFmt numFmtId="164" formatCode="0.0"/>
    <numFmt numFmtId="165" formatCode="#,##0_);[Red]\(#,##0\)"/>
    <numFmt numFmtId="166" formatCode="#,##0_ "/>
    <numFmt numFmtId="167" formatCode="0.00_);[Red]\(0.00\)"/>
    <numFmt numFmtId="168" formatCode="_-* #,##0_-;\-* #,##0_-;_-* &quot;-&quot;_-;_-@_-"/>
    <numFmt numFmtId="169" formatCode="_ * #,##0_ ;_ * \-#,##0_ ;_ * &quot;-&quot;_ ;_ @_ "/>
    <numFmt numFmtId="170" formatCode="_-* #,##0.0_-;\-* #,##0.0_-;_-* &quot;-&quot;?_-;_-@_-"/>
    <numFmt numFmtId="171" formatCode="#,##0.0_);[Red]\(#,##0.0\)"/>
    <numFmt numFmtId="172" formatCode="_-* #,##0.0_-;\-* #,##0.0_-;_-* &quot;-&quot;_-;_-@_-"/>
    <numFmt numFmtId="173" formatCode="_-* #,##0_-;&quot;₩&quot;\!\-* #,##0_-;_-* &quot;-&quot;_-;_-@_-"/>
    <numFmt numFmtId="174" formatCode="_-* #\ ##0_-;\-* #\ ##0_-;_-* &quot;-&quot;_-;_-@_-"/>
    <numFmt numFmtId="175" formatCode="_-* #,##0.00_-;\-* #,##0.00_-;_-* &quot;-&quot;??_-;_-@_-"/>
    <numFmt numFmtId="176" formatCode="&quot;₩&quot;#,##0.00;[Red]&quot;₩&quot;\-#,##0.00"/>
    <numFmt numFmtId="177" formatCode="_ &quot;₩&quot;* #,##0_ ;_ &quot;₩&quot;* \-#,##0_ ;_ &quot;₩&quot;* &quot;-&quot;_ ;_ @_ "/>
    <numFmt numFmtId="178" formatCode="&quot;$&quot;#,##0_);[Red]\(&quot;$&quot;#,##0\)"/>
    <numFmt numFmtId="179" formatCode="&quot;₩&quot;#,##0;[Red]&quot;₩&quot;\-#,##0"/>
    <numFmt numFmtId="180" formatCode="_ &quot;₩&quot;* #,##0.00_ ;_ &quot;₩&quot;* \-#,##0.00_ ;_ &quot;₩&quot;* &quot;-&quot;??_ ;_ @_ "/>
    <numFmt numFmtId="181" formatCode="&quot;$&quot;#,##0.00_);[Red]\(&quot;$&quot;#,##0.00\)"/>
    <numFmt numFmtId="182" formatCode="#,##0;[Red]&quot;-&quot;#,##0"/>
    <numFmt numFmtId="183" formatCode="#,##0.00;[Red]&quot;-&quot;#,##0.00"/>
    <numFmt numFmtId="184" formatCode="_ * #,##0.00_ ;_ * \-#,##0.00_ ;_ * &quot;-&quot;??_ ;_ @_ "/>
    <numFmt numFmtId="185" formatCode="&quot;₩&quot;#,##0;&quot;₩&quot;&quot;₩&quot;\-#,##0"/>
    <numFmt numFmtId="186" formatCode="_ * #,##0.00_ ;_ * \-#,##0.00_ ;_ * &quot;-&quot;_ ;_ @_ "/>
    <numFmt numFmtId="187" formatCode="&quot;₩&quot;#,##0.00;&quot;₩&quot;\-#,##0.00"/>
    <numFmt numFmtId="188" formatCode="_-[$€-2]* #,##0.00_-;\-[$€-2]* #,##0.00_-;_-[$€-2]* &quot;-&quot;??_-"/>
    <numFmt numFmtId="189" formatCode="_ * #,##0_ ;_ * &quot;₩&quot;&quot;₩&quot;\-#,##0_ ;_ * &quot;-&quot;_ ;_ @_ "/>
    <numFmt numFmtId="190" formatCode="&quot;₩&quot;#,##0;[Red]&quot;₩&quot;&quot;₩&quot;\-#,##0"/>
    <numFmt numFmtId="191" formatCode="_ &quot;₩&quot;* #,##0.00_ ;_ &quot;₩&quot;* &quot;₩&quot;&quot;₩&quot;\-#,##0.00_ ;_ &quot;₩&quot;* &quot;-&quot;??_ ;_ @_ "/>
    <numFmt numFmtId="192" formatCode="_ &quot;₩&quot;* #,##0_ ;_ &quot;₩&quot;* &quot;₩&quot;&quot;₩&quot;\-#,##0_ ;_ &quot;₩&quot;* &quot;-&quot;_ ;_ @_ "/>
    <numFmt numFmtId="193" formatCode="&quot;₩&quot;#,##0.00;[Red]&quot;₩&quot;&quot;₩&quot;&quot;₩&quot;\-#,##0.00"/>
    <numFmt numFmtId="194" formatCode="_ * #,##0.00_ ;_ * &quot;₩&quot;&quot;₩&quot;\-#,##0.00_ ;_ * &quot;-&quot;??_ ;_ @_ "/>
  </numFmts>
  <fonts count="82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체"/>
      <charset val="129"/>
      <family val="3"/>
      <sz val="10"/>
    </font>
    <font>
      <name val="바탕체"/>
      <charset val="129"/>
      <family val="1"/>
      <sz val="12"/>
    </font>
    <font>
      <name val="돋움"/>
      <charset val="129"/>
      <family val="3"/>
      <sz val="10"/>
    </font>
    <font>
      <name val="돋움"/>
      <charset val="129"/>
      <family val="3"/>
      <sz val="8"/>
    </font>
    <font>
      <name val="Courier"/>
      <family val="3"/>
      <b val="1"/>
      <color indexed="8"/>
      <sz val="1"/>
    </font>
    <font>
      <name val="Courier"/>
      <family val="3"/>
      <color indexed="8"/>
      <sz val="1"/>
    </font>
    <font>
      <name val="Arial"/>
      <family val="2"/>
      <sz val="10"/>
    </font>
    <font>
      <name val="바탕체"/>
      <charset val="129"/>
      <family val="1"/>
      <sz val="8"/>
    </font>
    <font>
      <name val="굴림"/>
      <charset val="129"/>
      <family val="3"/>
      <b val="1"/>
      <color indexed="81"/>
      <sz val="10"/>
    </font>
    <font>
      <name val="굴림"/>
      <charset val="129"/>
      <family val="3"/>
      <color indexed="81"/>
      <sz val="9"/>
    </font>
    <font>
      <name val="굴림"/>
      <charset val="129"/>
      <family val="3"/>
      <b val="1"/>
      <color indexed="81"/>
      <sz val="9"/>
    </font>
    <font>
      <name val="돋움"/>
      <charset val="129"/>
      <family val="3"/>
      <sz val="9"/>
    </font>
    <font>
      <name val="바탕"/>
      <charset val="129"/>
      <family val="1"/>
      <sz val="8"/>
    </font>
    <font>
      <name val="굴림"/>
      <charset val="129"/>
      <family val="3"/>
      <b val="1"/>
      <sz val="17"/>
    </font>
    <font>
      <name val="돋움"/>
      <charset val="129"/>
      <family val="3"/>
      <b val="1"/>
      <sz val="9"/>
    </font>
    <font>
      <name val="굴림"/>
      <charset val="129"/>
      <family val="3"/>
      <b val="1"/>
      <sz val="15"/>
    </font>
    <font>
      <name val="돋움"/>
      <charset val="129"/>
      <family val="3"/>
      <sz val="16"/>
    </font>
    <font>
      <name val="굴림"/>
      <charset val="129"/>
      <family val="3"/>
      <sz val="9"/>
    </font>
    <font>
      <name val="굴림체"/>
      <charset val="129"/>
      <family val="3"/>
      <sz val="9"/>
    </font>
    <font>
      <name val="돋움"/>
      <charset val="129"/>
      <family val="3"/>
      <sz val="7"/>
    </font>
    <font>
      <name val="돋움"/>
      <charset val="129"/>
      <family val="3"/>
      <color indexed="8"/>
      <sz val="9"/>
    </font>
    <font>
      <name val="굴림"/>
      <charset val="129"/>
      <family val="3"/>
      <b val="1"/>
      <color indexed="8"/>
      <sz val="17"/>
    </font>
    <font>
      <name val="굴림"/>
      <charset val="129"/>
      <family val="3"/>
      <b val="1"/>
      <color indexed="8"/>
      <sz val="15"/>
    </font>
    <font>
      <name val="돋움"/>
      <charset val="129"/>
      <family val="3"/>
      <b val="1"/>
      <color indexed="8"/>
      <sz val="9"/>
    </font>
    <font>
      <name val="돋움"/>
      <charset val="129"/>
      <family val="3"/>
      <sz val="5"/>
    </font>
    <font>
      <name val="돋움"/>
      <charset val="129"/>
      <family val="3"/>
      <sz val="11"/>
    </font>
    <font>
      <name val="돋움"/>
      <charset val="129"/>
      <family val="3"/>
      <sz val="9"/>
      <vertAlign val="superscript"/>
    </font>
    <font>
      <name val="굴림"/>
      <charset val="129"/>
      <family val="3"/>
      <sz val="17"/>
    </font>
    <font>
      <name val="돋움"/>
      <charset val="129"/>
      <family val="3"/>
      <b val="1"/>
      <sz val="10"/>
    </font>
    <font>
      <name val="돋움"/>
      <charset val="129"/>
      <family val="3"/>
      <b val="1"/>
      <sz val="16"/>
    </font>
    <font>
      <name val="돋움"/>
      <charset val="129"/>
      <family val="3"/>
      <color indexed="10"/>
      <sz val="9"/>
    </font>
    <font>
      <name val="Helv"/>
      <family val="2"/>
      <b val="1"/>
      <sz val="10"/>
    </font>
    <font>
      <name val="Arial"/>
      <family val="2"/>
      <sz val="8"/>
    </font>
    <font>
      <name val="Helv"/>
      <family val="2"/>
      <b val="1"/>
      <sz val="12"/>
    </font>
    <font>
      <name val="Arial"/>
      <family val="2"/>
      <b val="1"/>
      <sz val="12"/>
    </font>
    <font>
      <name val="Helv"/>
      <family val="2"/>
      <b val="1"/>
      <sz val="11"/>
    </font>
    <font>
      <name val="Times New Roman"/>
      <family val="1"/>
      <sz val="9"/>
    </font>
    <font>
      <name val="바탕체"/>
      <charset val="129"/>
      <family val="1"/>
      <sz val="10"/>
    </font>
    <font>
      <name val="굴림"/>
      <charset val="129"/>
      <family val="3"/>
      <b val="1"/>
      <color indexed="8"/>
      <sz val="14"/>
    </font>
    <font>
      <name val="HY중고딕"/>
      <charset val="129"/>
      <family val="1"/>
      <color indexed="8"/>
      <sz val="10"/>
    </font>
    <font>
      <name val="돋움"/>
      <charset val="129"/>
      <family val="3"/>
      <color indexed="8"/>
      <sz val="8"/>
    </font>
    <font>
      <name val="뼻뮝"/>
      <charset val="129"/>
      <family val="3"/>
      <sz val="14"/>
    </font>
    <font>
      <name val="바탕"/>
      <charset val="129"/>
      <family val="1"/>
      <sz val="10"/>
    </font>
    <font>
      <name val="뼻뮝"/>
      <charset val="129"/>
      <family val="3"/>
      <sz val="11"/>
    </font>
    <font>
      <name val="바탕"/>
      <charset val="129"/>
      <family val="1"/>
      <b val="1"/>
      <sz val="14"/>
    </font>
    <font>
      <name val="바탕"/>
      <charset val="129"/>
      <family val="1"/>
      <b val="1"/>
      <sz val="16"/>
    </font>
    <font>
      <name val="ⓒoUAAA¨u"/>
      <charset val="129"/>
      <family val="1"/>
      <sz val="12"/>
    </font>
    <font>
      <name val="￥i￠￢￠?o"/>
      <charset val="129"/>
      <family val="3"/>
      <sz val="11"/>
    </font>
    <font>
      <name val="¸íÁ¶"/>
      <charset val="129"/>
      <family val="3"/>
      <sz val="12"/>
    </font>
    <font>
      <name val="¸iA¶"/>
      <charset val="129"/>
      <family val="3"/>
      <sz val="12"/>
    </font>
    <font>
      <name val="µ¸¿ò"/>
      <charset val="129"/>
      <family val="3"/>
      <sz val="11"/>
    </font>
    <font>
      <name val="¹UAAA¼"/>
      <charset val="129"/>
      <family val="3"/>
      <sz val="12"/>
    </font>
    <font>
      <name val="¹ÙÅÁÃ¼"/>
      <charset val="129"/>
      <family val="1"/>
      <sz val="12"/>
    </font>
    <font>
      <name val="Geneva"/>
      <family val="2"/>
      <sz val="10"/>
    </font>
    <font>
      <name val="System"/>
      <charset val="129"/>
      <family val="2"/>
      <sz val="12"/>
    </font>
    <font>
      <name val="μ¸¿o"/>
      <charset val="129"/>
      <family val="3"/>
      <sz val="11"/>
    </font>
    <font>
      <name val="±¼¸²A¼"/>
      <charset val="129"/>
      <family val="3"/>
      <sz val="12"/>
    </font>
    <font>
      <name val="±¼¸²Ã¼"/>
      <charset val="129"/>
      <family val="3"/>
      <sz val="12"/>
    </font>
    <font>
      <name val="굴림체"/>
      <charset val="129"/>
      <family val="3"/>
      <sz val="10"/>
    </font>
    <font>
      <name val="Arial"/>
      <family val="2"/>
      <b val="1"/>
      <sz val="18"/>
    </font>
    <font>
      <name val="Tahoma"/>
      <family val="2"/>
      <color indexed="81"/>
      <sz val="9"/>
    </font>
    <font>
      <name val="Tahoma"/>
      <family val="2"/>
      <b val="1"/>
      <color indexed="81"/>
      <sz val="9"/>
    </font>
    <font>
      <name val="돋움"/>
      <charset val="129"/>
      <family val="3"/>
      <color indexed="81"/>
      <sz val="9"/>
    </font>
    <font>
      <name val="돋움"/>
      <charset val="129"/>
      <family val="3"/>
      <sz val="12"/>
    </font>
    <font>
      <name val="돋움"/>
      <charset val="129"/>
      <family val="3"/>
      <b val="1"/>
      <color indexed="81"/>
      <sz val="9"/>
    </font>
    <font>
      <name val="돋움"/>
      <charset val="129"/>
      <family val="3"/>
      <b val="1"/>
      <sz val="17"/>
    </font>
    <font>
      <name val="돋움"/>
      <charset val="129"/>
      <family val="3"/>
      <b val="1"/>
      <sz val="15"/>
    </font>
    <font>
      <name val="돋움"/>
      <charset val="129"/>
      <family val="3"/>
      <sz val="17"/>
    </font>
    <font>
      <name val="돋움"/>
      <charset val="129"/>
      <family val="3"/>
      <b val="1"/>
      <color indexed="8"/>
      <sz val="17"/>
    </font>
    <font>
      <name val="돋움"/>
      <charset val="129"/>
      <family val="3"/>
      <b val="1"/>
      <color indexed="8"/>
      <sz val="15"/>
    </font>
    <font>
      <name val="돋움"/>
      <charset val="129"/>
      <family val="3"/>
      <b val="1"/>
      <color indexed="8"/>
      <sz val="14"/>
    </font>
    <font>
      <name val="돋움"/>
      <charset val="129"/>
      <family val="3"/>
      <b val="1"/>
      <sz val="17"/>
      <vertAlign val="superscript"/>
    </font>
    <font>
      <name val="돋움"/>
      <charset val="129"/>
      <family val="3"/>
      <b val="1"/>
      <sz val="12"/>
    </font>
    <font>
      <name val="돋음"/>
      <charset val="129"/>
      <family val="3"/>
      <sz val="9"/>
    </font>
    <font>
      <name val="맑은 고딕"/>
      <charset val="129"/>
      <family val="3"/>
      <color theme="1"/>
      <sz val="11"/>
      <scheme val="minor"/>
    </font>
    <font>
      <name val="돋움"/>
      <charset val="129"/>
      <family val="3"/>
      <color theme="1"/>
      <sz val="9"/>
    </font>
    <font>
      <name val="돋움"/>
      <charset val="129"/>
      <family val="3"/>
      <b val="1"/>
      <color theme="1"/>
      <sz val="17"/>
    </font>
    <font>
      <name val="돋움"/>
      <charset val="129"/>
      <family val="3"/>
      <color theme="1"/>
      <sz val="10"/>
    </font>
    <font>
      <name val="돋움"/>
      <charset val="129"/>
      <family val="3"/>
      <b val="1"/>
      <color theme="1"/>
      <sz val="9"/>
    </font>
    <font>
      <name val="돋움"/>
      <charset val="129"/>
      <family val="3"/>
      <color rgb="FFFF0000"/>
      <sz val="9"/>
    </font>
  </fonts>
  <fills count="7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9"/>
      </right>
      <top/>
      <bottom/>
      <diagonal/>
    </border>
    <border>
      <left/>
      <right style="medium">
        <color indexed="9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9"/>
      </left>
      <right style="thin">
        <color indexed="8"/>
      </right>
      <top/>
      <bottom/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51">
    <xf numFmtId="0" fontId="27" fillId="0" borderId="0"/>
    <xf numFmtId="0" fontId="48" fillId="0" borderId="0"/>
    <xf numFmtId="0" fontId="49" fillId="0" borderId="0"/>
    <xf numFmtId="176" fontId="50" fillId="0" borderId="0"/>
    <xf numFmtId="176" fontId="51" fillId="0" borderId="0"/>
    <xf numFmtId="177" fontId="52" fillId="0" borderId="0"/>
    <xf numFmtId="176" fontId="51" fillId="0" borderId="0"/>
    <xf numFmtId="177" fontId="52" fillId="0" borderId="0"/>
    <xf numFmtId="176" fontId="53" fillId="0" borderId="0"/>
    <xf numFmtId="176" fontId="54" fillId="0" borderId="0"/>
    <xf numFmtId="178" fontId="55" fillId="0" borderId="0"/>
    <xf numFmtId="178" fontId="55" fillId="0" borderId="0"/>
    <xf numFmtId="178" fontId="55" fillId="0" borderId="0"/>
    <xf numFmtId="178" fontId="55" fillId="0" borderId="0"/>
    <xf numFmtId="0" fontId="55" fillId="0" borderId="0"/>
    <xf numFmtId="0" fontId="55" fillId="0" borderId="0"/>
    <xf numFmtId="177" fontId="53" fillId="0" borderId="0"/>
    <xf numFmtId="177" fontId="54" fillId="0" borderId="0"/>
    <xf numFmtId="179" fontId="50" fillId="0" borderId="0"/>
    <xf numFmtId="179" fontId="51" fillId="0" borderId="0"/>
    <xf numFmtId="180" fontId="52" fillId="0" borderId="0"/>
    <xf numFmtId="179" fontId="51" fillId="0" borderId="0"/>
    <xf numFmtId="180" fontId="52" fillId="0" borderId="0"/>
    <xf numFmtId="179" fontId="53" fillId="0" borderId="0"/>
    <xf numFmtId="179" fontId="54" fillId="0" borderId="0"/>
    <xf numFmtId="181" fontId="55" fillId="0" borderId="0"/>
    <xf numFmtId="181" fontId="55" fillId="0" borderId="0"/>
    <xf numFmtId="181" fontId="55" fillId="0" borderId="0"/>
    <xf numFmtId="181" fontId="55" fillId="0" borderId="0"/>
    <xf numFmtId="0" fontId="55" fillId="0" borderId="0"/>
    <xf numFmtId="0" fontId="55" fillId="0" borderId="0"/>
    <xf numFmtId="180" fontId="53" fillId="0" borderId="0"/>
    <xf numFmtId="180" fontId="54" fillId="0" borderId="0"/>
    <xf numFmtId="180" fontId="53" fillId="0" borderId="0"/>
    <xf numFmtId="180" fontId="54" fillId="0" borderId="0"/>
    <xf numFmtId="0" fontId="53" fillId="0" borderId="0"/>
    <xf numFmtId="0" fontId="54" fillId="0" borderId="0"/>
    <xf numFmtId="0" fontId="48" fillId="0" borderId="0"/>
    <xf numFmtId="0" fontId="48" fillId="0" borderId="0"/>
    <xf numFmtId="182" fontId="50" fillId="0" borderId="0"/>
    <xf numFmtId="182" fontId="51" fillId="0" borderId="0"/>
    <xf numFmtId="169" fontId="52" fillId="0" borderId="0"/>
    <xf numFmtId="182" fontId="51" fillId="0" borderId="0"/>
    <xf numFmtId="169" fontId="52" fillId="0" borderId="0"/>
    <xf numFmtId="38" fontId="53" fillId="0" borderId="0"/>
    <xf numFmtId="38" fontId="54" fillId="0" borderId="0"/>
    <xf numFmtId="169" fontId="53" fillId="0" borderId="0"/>
    <xf numFmtId="169" fontId="54" fillId="0" borderId="0"/>
    <xf numFmtId="183" fontId="50" fillId="0" borderId="0"/>
    <xf numFmtId="183" fontId="51" fillId="0" borderId="0"/>
    <xf numFmtId="184" fontId="52" fillId="0" borderId="0"/>
    <xf numFmtId="183" fontId="51" fillId="0" borderId="0"/>
    <xf numFmtId="184" fontId="52" fillId="0" borderId="0"/>
    <xf numFmtId="40" fontId="53" fillId="0" borderId="0"/>
    <xf numFmtId="40" fontId="54" fillId="0" borderId="0"/>
    <xf numFmtId="184" fontId="53" fillId="0" borderId="0"/>
    <xf numFmtId="184" fontId="54" fillId="0" borderId="0"/>
    <xf numFmtId="184" fontId="53" fillId="0" borderId="0"/>
    <xf numFmtId="184" fontId="54" fillId="0" borderId="0"/>
    <xf numFmtId="0" fontId="53" fillId="0" borderId="0"/>
    <xf numFmtId="0" fontId="54" fillId="0" borderId="0"/>
    <xf numFmtId="0" fontId="56" fillId="0" borderId="0"/>
    <xf numFmtId="0" fontId="53" fillId="0" borderId="0"/>
    <xf numFmtId="0" fontId="50" fillId="0" borderId="0"/>
    <xf numFmtId="0" fontId="51" fillId="0" borderId="0"/>
    <xf numFmtId="0" fontId="52" fillId="0" borderId="0"/>
    <xf numFmtId="0" fontId="51" fillId="0" borderId="0"/>
    <xf numFmtId="0" fontId="54" fillId="0" borderId="0"/>
    <xf numFmtId="0" fontId="57" fillId="0" borderId="0"/>
    <xf numFmtId="0" fontId="52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7" fillId="0" borderId="0"/>
    <xf numFmtId="0" fontId="52" fillId="0" borderId="0"/>
    <xf numFmtId="0" fontId="58" fillId="0" borderId="0"/>
    <xf numFmtId="0" fontId="59" fillId="0" borderId="0"/>
    <xf numFmtId="0" fontId="55" fillId="0" borderId="0"/>
    <xf numFmtId="0" fontId="55" fillId="0" borderId="0"/>
    <xf numFmtId="0" fontId="58" fillId="0" borderId="0"/>
    <xf numFmtId="0" fontId="59" fillId="0" borderId="0"/>
    <xf numFmtId="0" fontId="53" fillId="0" borderId="0"/>
    <xf numFmtId="0" fontId="54" fillId="0" borderId="0"/>
    <xf numFmtId="0" fontId="33" fillId="0" borderId="0"/>
    <xf numFmtId="169" fontId="8" fillId="0" borderId="0"/>
    <xf numFmtId="184" fontId="8" fillId="0" borderId="0"/>
    <xf numFmtId="3" fontId="8" fillId="0" borderId="0"/>
    <xf numFmtId="0" fontId="60" fillId="0" borderId="0"/>
    <xf numFmtId="185" fontId="27" fillId="0" borderId="0"/>
    <xf numFmtId="186" fontId="27" fillId="0" borderId="0"/>
    <xf numFmtId="187" fontId="27" fillId="0" borderId="0"/>
    <xf numFmtId="0" fontId="8" fillId="0" borderId="0"/>
    <xf numFmtId="188" fontId="3" fillId="0" borderId="0"/>
    <xf numFmtId="2" fontId="8" fillId="0" borderId="0"/>
    <xf numFmtId="38" fontId="34" fillId="2" borderId="0"/>
    <xf numFmtId="0" fontId="35" fillId="0" borderId="0" applyAlignment="1">
      <alignment horizontal="left"/>
    </xf>
    <xf numFmtId="0" fontId="36" fillId="0" borderId="1" applyAlignment="1">
      <alignment horizontal="left" vertical="center"/>
    </xf>
    <xf numFmtId="0" fontId="36" fillId="0" borderId="2" applyAlignment="1">
      <alignment horizontal="left" vertical="center"/>
    </xf>
    <xf numFmtId="0" fontId="61" fillId="0" borderId="0"/>
    <xf numFmtId="0" fontId="36" fillId="0" borderId="0"/>
    <xf numFmtId="0" fontId="61" fillId="0" borderId="0"/>
    <xf numFmtId="0" fontId="36" fillId="0" borderId="0"/>
    <xf numFmtId="10" fontId="34" fillId="2" borderId="3"/>
    <xf numFmtId="0" fontId="37" fillId="0" borderId="4"/>
    <xf numFmtId="0" fontId="3" fillId="0" borderId="0"/>
    <xf numFmtId="0" fontId="8" fillId="0" borderId="0"/>
    <xf numFmtId="10" fontId="8" fillId="0" borderId="0"/>
    <xf numFmtId="0" fontId="37" fillId="0" borderId="0"/>
    <xf numFmtId="0" fontId="8" fillId="0" borderId="5"/>
    <xf numFmtId="0" fontId="9" fillId="0" borderId="6" applyAlignment="1">
      <alignment horizontal="left"/>
    </xf>
    <xf numFmtId="189" fontId="27" fillId="0" borderId="0" applyProtection="1">
      <protection locked="0" hidden="0"/>
    </xf>
    <xf numFmtId="0" fontId="6" fillId="0" borderId="0" applyProtection="1">
      <protection locked="0" hidden="0"/>
    </xf>
    <xf numFmtId="0" fontId="6" fillId="0" borderId="0" applyProtection="1">
      <protection locked="0" hidden="0"/>
    </xf>
    <xf numFmtId="0" fontId="7" fillId="0" borderId="0" applyProtection="1">
      <protection locked="0" hidden="0"/>
    </xf>
    <xf numFmtId="0" fontId="7" fillId="0" borderId="0" applyProtection="1">
      <protection locked="0" hidden="0"/>
    </xf>
    <xf numFmtId="40" fontId="43" fillId="0" borderId="0"/>
    <xf numFmtId="38" fontId="43" fillId="0" borderId="0"/>
    <xf numFmtId="0" fontId="43" fillId="0" borderId="0"/>
    <xf numFmtId="0" fontId="43" fillId="0" borderId="0"/>
    <xf numFmtId="0" fontId="44" fillId="0" borderId="0" applyAlignment="1">
      <alignment vertical="center"/>
    </xf>
    <xf numFmtId="0" fontId="45" fillId="0" borderId="0"/>
    <xf numFmtId="190" fontId="8" fillId="0" borderId="0" applyAlignment="1">
      <alignment vertical="center"/>
    </xf>
    <xf numFmtId="41" fontId="27" fillId="0" borderId="0"/>
    <xf numFmtId="41" fontId="27" fillId="0" borderId="0"/>
    <xf numFmtId="0" fontId="8" fillId="0" borderId="0"/>
    <xf numFmtId="4" fontId="7" fillId="0" borderId="0" applyProtection="1">
      <protection locked="0" hidden="0"/>
    </xf>
    <xf numFmtId="191" fontId="27" fillId="0" borderId="0" applyProtection="1">
      <protection locked="0" hidden="0"/>
    </xf>
    <xf numFmtId="0" fontId="46" fillId="0" borderId="0" applyAlignment="1">
      <alignment vertical="center"/>
    </xf>
    <xf numFmtId="0" fontId="18" fillId="0" borderId="0" applyAlignment="1">
      <alignment horizontal="centerContinuous" vertical="center"/>
    </xf>
    <xf numFmtId="41" fontId="27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0" fontId="3" fillId="0" borderId="0"/>
    <xf numFmtId="0" fontId="47" fillId="0" borderId="0" applyAlignment="1">
      <alignment vertical="center"/>
    </xf>
    <xf numFmtId="192" fontId="27" fillId="0" borderId="0" applyProtection="1">
      <protection locked="0" hidden="0"/>
    </xf>
    <xf numFmtId="0" fontId="27" fillId="0" borderId="0" applyAlignment="1">
      <alignment vertical="center"/>
    </xf>
    <xf numFmtId="0" fontId="3" fillId="0" borderId="0"/>
    <xf numFmtId="0" fontId="76" fillId="0" borderId="0" applyAlignment="1">
      <alignment vertical="center"/>
    </xf>
    <xf numFmtId="0" fontId="3" fillId="0" borderId="0"/>
    <xf numFmtId="0" fontId="3" fillId="0" borderId="0"/>
    <xf numFmtId="0" fontId="3" fillId="0" borderId="0"/>
    <xf numFmtId="0" fontId="27" fillId="0" borderId="0" applyAlignment="1">
      <alignment vertical="center"/>
    </xf>
    <xf numFmtId="0" fontId="27" fillId="0" borderId="0"/>
    <xf numFmtId="0" fontId="27" fillId="0" borderId="0"/>
    <xf numFmtId="0" fontId="7" fillId="0" borderId="5" applyProtection="1">
      <protection locked="0" hidden="0"/>
    </xf>
    <xf numFmtId="193" fontId="27" fillId="0" borderId="0" applyProtection="1">
      <protection locked="0" hidden="0"/>
    </xf>
    <xf numFmtId="194" fontId="27" fillId="0" borderId="0" applyProtection="1">
      <protection locked="0" hidden="0"/>
    </xf>
  </cellStyleXfs>
  <cellXfs count="1391">
    <xf numFmtId="0" fontId="0" fillId="0" borderId="0" pivotButton="0" quotePrefix="0" xfId="0"/>
    <xf numFmtId="0" fontId="5" fillId="2" borderId="7" applyAlignment="1" pivotButton="0" quotePrefix="0" xfId="142">
      <alignment horizontal="left" vertical="center"/>
    </xf>
    <xf numFmtId="0" fontId="13" fillId="0" borderId="0" applyAlignment="1" pivotButton="0" quotePrefix="0" xfId="0">
      <alignment vertical="center"/>
    </xf>
    <xf numFmtId="0" fontId="13" fillId="0" borderId="0" applyAlignment="1" pivotButton="0" quotePrefix="0" xfId="0">
      <alignment horizontal="left" vertical="center"/>
    </xf>
    <xf numFmtId="0" fontId="13" fillId="0" borderId="7" applyAlignment="1" pivotButton="0" quotePrefix="0" xfId="0">
      <alignment vertical="center"/>
    </xf>
    <xf numFmtId="0" fontId="13" fillId="0" borderId="0" applyAlignment="1" pivotButton="0" quotePrefix="0" xfId="0">
      <alignment horizontal="right" vertical="center"/>
    </xf>
    <xf numFmtId="0" fontId="13" fillId="0" borderId="0" pivotButton="0" quotePrefix="0" xfId="0"/>
    <xf numFmtId="0" fontId="13" fillId="2" borderId="0" applyAlignment="1" pivotButton="0" quotePrefix="0" xfId="143">
      <alignment horizontal="center" vertical="center"/>
    </xf>
    <xf numFmtId="0" fontId="5" fillId="2" borderId="0" applyAlignment="1" pivotButton="0" quotePrefix="0" xfId="142">
      <alignment horizontal="left" vertical="center"/>
    </xf>
    <xf numFmtId="164" fontId="5" fillId="2" borderId="0" applyAlignment="1" pivotButton="0" quotePrefix="0" xfId="142">
      <alignment horizontal="center" vertical="center"/>
    </xf>
    <xf numFmtId="164" fontId="5" fillId="2" borderId="0" applyAlignment="1" pivotButton="0" quotePrefix="0" xfId="142">
      <alignment horizontal="center" vertical="center"/>
    </xf>
    <xf numFmtId="0" fontId="13" fillId="2" borderId="0" applyAlignment="1" pivotButton="0" quotePrefix="0" xfId="142">
      <alignment horizontal="center" vertical="center"/>
    </xf>
    <xf numFmtId="0" fontId="16" fillId="2" borderId="0" applyAlignment="1" pivotButton="0" quotePrefix="0" xfId="142">
      <alignment horizontal="center" vertical="center"/>
    </xf>
    <xf numFmtId="165" fontId="5" fillId="2" borderId="0" applyAlignment="1" pivotButton="0" quotePrefix="0" xfId="142">
      <alignment horizontal="center" vertical="center"/>
    </xf>
    <xf numFmtId="0" fontId="5" fillId="2" borderId="0" applyAlignment="1" pivotButton="0" quotePrefix="0" xfId="142">
      <alignment horizontal="center" vertical="center"/>
    </xf>
    <xf numFmtId="0" fontId="13" fillId="2" borderId="0" applyAlignment="1" pivotButton="0" quotePrefix="0" xfId="142">
      <alignment horizontal="center" vertical="center"/>
    </xf>
    <xf numFmtId="165" fontId="13" fillId="2" borderId="0" applyAlignment="1" pivotButton="0" quotePrefix="0" xfId="142">
      <alignment horizontal="center" vertical="center"/>
    </xf>
    <xf numFmtId="166" fontId="13" fillId="2" borderId="0" applyAlignment="1" pivotButton="0" quotePrefix="0" xfId="0">
      <alignment horizontal="right" vertical="center"/>
    </xf>
    <xf numFmtId="167" fontId="13" fillId="2" borderId="0" applyAlignment="1" pivotButton="0" quotePrefix="0" xfId="143">
      <alignment horizontal="center" vertical="center"/>
    </xf>
    <xf numFmtId="0" fontId="16" fillId="2" borderId="0" applyAlignment="1" pivotButton="0" quotePrefix="0" xfId="143">
      <alignment horizontal="center" vertical="center"/>
    </xf>
    <xf numFmtId="164" fontId="5" fillId="2" borderId="7" applyAlignment="1" pivotButton="0" quotePrefix="0" xfId="142">
      <alignment horizontal="center" vertical="center"/>
    </xf>
    <xf numFmtId="164" fontId="5" fillId="2" borderId="7" applyAlignment="1" pivotButton="0" quotePrefix="0" xfId="142">
      <alignment horizontal="left" vertical="center"/>
    </xf>
    <xf numFmtId="0" fontId="5" fillId="2" borderId="7" applyAlignment="1" pivotButton="0" quotePrefix="0" xfId="143">
      <alignment horizontal="right" vertical="center"/>
    </xf>
    <xf numFmtId="0" fontId="5" fillId="2" borderId="0" applyAlignment="1" pivotButton="0" quotePrefix="0" xfId="142">
      <alignment horizontal="left" vertical="center"/>
    </xf>
    <xf numFmtId="164" fontId="5" fillId="2" borderId="0" applyAlignment="1" pivotButton="0" quotePrefix="0" xfId="142">
      <alignment horizontal="left" vertical="center"/>
    </xf>
    <xf numFmtId="0" fontId="5" fillId="2" borderId="0" applyAlignment="1" pivotButton="0" quotePrefix="0" xfId="143">
      <alignment horizontal="right" vertical="center"/>
    </xf>
    <xf numFmtId="0" fontId="13" fillId="2" borderId="0" applyAlignment="1" pivotButton="0" quotePrefix="0" xfId="142">
      <alignment horizontal="left" vertical="center"/>
    </xf>
    <xf numFmtId="164" fontId="5" fillId="2" borderId="0" applyAlignment="1" pivotButton="0" quotePrefix="0" xfId="142">
      <alignment horizontal="left" vertical="center"/>
    </xf>
    <xf numFmtId="0" fontId="13" fillId="2" borderId="0" applyAlignment="1" pivotButton="0" quotePrefix="0" xfId="143">
      <alignment horizontal="center" vertical="center"/>
    </xf>
    <xf numFmtId="168" fontId="13" fillId="2" borderId="0" applyAlignment="1" pivotButton="0" quotePrefix="0" xfId="143">
      <alignment horizontal="center" vertical="center"/>
    </xf>
    <xf numFmtId="169" fontId="13" fillId="2" borderId="0" applyAlignment="1" pivotButton="0" quotePrefix="0" xfId="134">
      <alignment horizontal="center" vertical="center"/>
    </xf>
    <xf numFmtId="167" fontId="13" fillId="2" borderId="0" applyAlignment="1" pivotButton="0" quotePrefix="0" xfId="143">
      <alignment horizontal="center" vertical="center"/>
    </xf>
    <xf numFmtId="167" fontId="13" fillId="2" borderId="0" applyAlignment="1" pivotButton="0" quotePrefix="0" xfId="134">
      <alignment horizontal="center" vertical="center"/>
    </xf>
    <xf numFmtId="164" fontId="13" fillId="2" borderId="0" applyAlignment="1" pivotButton="0" quotePrefix="0" xfId="143">
      <alignment horizontal="center" vertical="center"/>
    </xf>
    <xf numFmtId="2" fontId="13" fillId="2" borderId="0" applyAlignment="1" pivotButton="0" quotePrefix="0" xfId="143">
      <alignment horizontal="center" vertical="center"/>
    </xf>
    <xf numFmtId="0" fontId="22" fillId="2" borderId="0" applyAlignment="1" pivotButton="0" quotePrefix="0" xfId="143">
      <alignment horizontal="center" vertical="center"/>
    </xf>
    <xf numFmtId="167" fontId="22" fillId="2" borderId="0" applyAlignment="1" pivotButton="0" quotePrefix="0" xfId="143">
      <alignment horizontal="center" vertical="center"/>
    </xf>
    <xf numFmtId="0" fontId="26" fillId="2" borderId="0" applyAlignment="1" pivotButton="0" quotePrefix="0" xfId="142">
      <alignment horizontal="left" vertical="center"/>
    </xf>
    <xf numFmtId="0" fontId="22" fillId="2" borderId="0" applyAlignment="1" pivotButton="0" quotePrefix="0" xfId="143">
      <alignment horizontal="center" vertical="center"/>
    </xf>
    <xf numFmtId="169" fontId="22" fillId="2" borderId="0" applyAlignment="1" pivotButton="0" quotePrefix="0" xfId="134">
      <alignment horizontal="center" vertical="center"/>
    </xf>
    <xf numFmtId="167" fontId="22" fillId="2" borderId="0" applyAlignment="1" pivotButton="0" quotePrefix="0" xfId="143">
      <alignment horizontal="center" vertical="center"/>
    </xf>
    <xf numFmtId="167" fontId="22" fillId="2" borderId="0" applyAlignment="1" pivotButton="0" quotePrefix="0" xfId="134">
      <alignment horizontal="center" vertical="center"/>
    </xf>
    <xf numFmtId="164" fontId="22" fillId="2" borderId="0" applyAlignment="1" pivotButton="0" quotePrefix="0" xfId="143">
      <alignment horizontal="center" vertical="center"/>
    </xf>
    <xf numFmtId="2" fontId="22" fillId="2" borderId="0" applyAlignment="1" pivotButton="0" quotePrefix="0" xfId="143">
      <alignment horizontal="center" vertical="center"/>
    </xf>
    <xf numFmtId="168" fontId="13" fillId="2" borderId="0" applyAlignment="1" pivotButton="0" quotePrefix="0" xfId="123">
      <alignment horizontal="center" vertical="center"/>
    </xf>
    <xf numFmtId="168" fontId="13" fillId="2" borderId="8" applyAlignment="1" pivotButton="0" quotePrefix="0" xfId="142">
      <alignment horizontal="right" vertical="center"/>
    </xf>
    <xf numFmtId="168" fontId="13" fillId="2" borderId="0" applyAlignment="1" pivotButton="0" quotePrefix="0" xfId="142">
      <alignment horizontal="right" vertical="center"/>
    </xf>
    <xf numFmtId="0" fontId="13" fillId="0" borderId="0" applyAlignment="1" pivotButton="0" quotePrefix="0" xfId="0">
      <alignment horizontal="center" vertical="center"/>
    </xf>
    <xf numFmtId="168" fontId="16" fillId="2" borderId="8" applyAlignment="1" pivotButton="0" quotePrefix="0" xfId="142">
      <alignment horizontal="right" vertical="center"/>
    </xf>
    <xf numFmtId="0" fontId="5" fillId="2" borderId="7" applyAlignment="1" pivotButton="0" quotePrefix="0" xfId="142">
      <alignment horizontal="right" vertical="center"/>
    </xf>
    <xf numFmtId="165" fontId="5" fillId="2" borderId="7" applyAlignment="1" pivotButton="0" quotePrefix="0" xfId="142">
      <alignment horizontal="left" vertical="center"/>
    </xf>
    <xf numFmtId="165" fontId="5" fillId="2" borderId="7" applyAlignment="1" pivotButton="0" quotePrefix="0" xfId="142">
      <alignment horizontal="center" vertical="center"/>
    </xf>
    <xf numFmtId="0" fontId="13" fillId="2" borderId="9" applyAlignment="1" pivotButton="0" quotePrefix="0" xfId="0">
      <alignment horizontal="center" vertical="center"/>
    </xf>
    <xf numFmtId="0" fontId="13" fillId="2" borderId="0" applyAlignment="1" pivotButton="0" quotePrefix="0" xfId="0">
      <alignment horizontal="left" vertical="center"/>
    </xf>
    <xf numFmtId="0" fontId="13" fillId="2" borderId="10" applyAlignment="1" pivotButton="0" quotePrefix="0" xfId="0">
      <alignment horizontal="center" vertical="center"/>
    </xf>
    <xf numFmtId="0" fontId="13" fillId="2" borderId="11" applyAlignment="1" pivotButton="0" quotePrefix="0" xfId="0">
      <alignment horizontal="center" vertical="center"/>
    </xf>
    <xf numFmtId="0" fontId="13" fillId="2" borderId="12" applyAlignment="1" pivotButton="0" quotePrefix="0" xfId="0">
      <alignment horizontal="center" vertical="center"/>
    </xf>
    <xf numFmtId="168" fontId="13" fillId="0" borderId="0" applyAlignment="1" pivotButton="0" quotePrefix="0" xfId="123">
      <alignment horizontal="right" vertical="center"/>
    </xf>
    <xf numFmtId="168" fontId="13" fillId="0" borderId="0" applyAlignment="1" pivotButton="0" quotePrefix="0" xfId="123">
      <alignment vertical="center"/>
    </xf>
    <xf numFmtId="0" fontId="13" fillId="0" borderId="0" applyAlignment="1" pivotButton="0" quotePrefix="0" xfId="0">
      <alignment vertical="center"/>
    </xf>
    <xf numFmtId="0" fontId="16" fillId="0" borderId="7" pivotButton="0" quotePrefix="0" xfId="0"/>
    <xf numFmtId="0" fontId="13" fillId="0" borderId="7" pivotButton="0" quotePrefix="0" xfId="0"/>
    <xf numFmtId="0" fontId="16" fillId="0" borderId="0" pivotButton="0" quotePrefix="0" xfId="0"/>
    <xf numFmtId="0" fontId="29" fillId="0" borderId="0" pivotButton="0" quotePrefix="0" xfId="0"/>
    <xf numFmtId="167" fontId="13" fillId="2" borderId="0" applyAlignment="1" pivotButton="0" quotePrefix="0" xfId="0">
      <alignment horizontal="right" vertical="center"/>
    </xf>
    <xf numFmtId="0" fontId="13" fillId="2" borderId="13" applyAlignment="1" pivotButton="0" quotePrefix="0" xfId="0">
      <alignment horizontal="center" vertical="center"/>
    </xf>
    <xf numFmtId="0" fontId="13" fillId="0" borderId="14" applyAlignment="1" pivotButton="0" quotePrefix="0" xfId="0">
      <alignment horizontal="center" vertical="center"/>
    </xf>
    <xf numFmtId="168" fontId="16" fillId="0" borderId="15" applyAlignment="1" pivotButton="0" quotePrefix="0" xfId="123">
      <alignment vertical="center"/>
    </xf>
    <xf numFmtId="3" fontId="16" fillId="0" borderId="16" applyAlignment="1" pivotButton="0" quotePrefix="0" xfId="0">
      <alignment vertical="center"/>
    </xf>
    <xf numFmtId="0" fontId="13" fillId="2" borderId="17" applyAlignment="1" pivotButton="0" quotePrefix="0" xfId="0">
      <alignment horizontal="center" vertical="center"/>
    </xf>
    <xf numFmtId="0" fontId="13" fillId="0" borderId="18" applyAlignment="1" pivotButton="0" quotePrefix="0" xfId="0">
      <alignment horizontal="center" vertical="center"/>
    </xf>
    <xf numFmtId="0" fontId="13" fillId="0" borderId="19" applyAlignment="1" pivotButton="0" quotePrefix="0" xfId="0">
      <alignment horizontal="center" vertical="center"/>
    </xf>
    <xf numFmtId="3" fontId="16" fillId="0" borderId="0" applyAlignment="1" pivotButton="0" quotePrefix="0" xfId="0">
      <alignment vertical="center"/>
    </xf>
    <xf numFmtId="0" fontId="13" fillId="0" borderId="0" applyAlignment="1" pivotButton="0" quotePrefix="0" xfId="0">
      <alignment vertical="center"/>
    </xf>
    <xf numFmtId="0" fontId="13" fillId="2" borderId="20" applyAlignment="1" pivotButton="0" quotePrefix="0" xfId="0">
      <alignment horizontal="center" vertical="center"/>
    </xf>
    <xf numFmtId="0" fontId="13" fillId="2" borderId="21" applyAlignment="1" pivotButton="0" quotePrefix="0" xfId="0">
      <alignment horizontal="center" vertical="center"/>
    </xf>
    <xf numFmtId="168" fontId="16" fillId="0" borderId="8" applyAlignment="1" pivotButton="0" quotePrefix="0" xfId="123">
      <alignment vertical="center"/>
    </xf>
    <xf numFmtId="0" fontId="27" fillId="2" borderId="22" applyAlignment="1" pivotButton="0" quotePrefix="0" xfId="0">
      <alignment horizontal="center" vertical="center"/>
    </xf>
    <xf numFmtId="0" fontId="27" fillId="2" borderId="23" applyAlignment="1" pivotButton="0" quotePrefix="0" xfId="0">
      <alignment horizontal="center" vertical="center"/>
    </xf>
    <xf numFmtId="0" fontId="13" fillId="0" borderId="24" applyAlignment="1" pivotButton="0" quotePrefix="0" xfId="0">
      <alignment horizontal="center" vertical="center"/>
    </xf>
    <xf numFmtId="0" fontId="13" fillId="0" borderId="25" applyAlignment="1" pivotButton="0" quotePrefix="0" xfId="0">
      <alignment horizontal="center" vertical="center"/>
    </xf>
    <xf numFmtId="3" fontId="16" fillId="0" borderId="8" applyAlignment="1" pivotButton="0" quotePrefix="0" xfId="0">
      <alignment vertical="center"/>
    </xf>
    <xf numFmtId="0" fontId="13" fillId="2" borderId="26" applyAlignment="1" pivotButton="0" quotePrefix="0" xfId="0">
      <alignment horizontal="center" vertical="center"/>
    </xf>
    <xf numFmtId="0" fontId="13" fillId="0" borderId="27" applyAlignment="1" pivotButton="0" quotePrefix="0" xfId="0">
      <alignment vertical="center"/>
    </xf>
    <xf numFmtId="168" fontId="13" fillId="3" borderId="0" applyAlignment="1" pivotButton="0" quotePrefix="0" xfId="130">
      <alignment vertical="center"/>
    </xf>
    <xf numFmtId="0" fontId="13" fillId="0" borderId="28" applyAlignment="1" pivotButton="0" quotePrefix="0" xfId="0">
      <alignment vertical="center"/>
    </xf>
    <xf numFmtId="0" fontId="13" fillId="0" borderId="27" applyAlignment="1" pivotButton="0" quotePrefix="0" xfId="0">
      <alignment horizontal="center" vertical="center"/>
    </xf>
    <xf numFmtId="0" fontId="13" fillId="0" borderId="29" applyAlignment="1" pivotButton="0" quotePrefix="0" xfId="0">
      <alignment horizontal="center" vertical="center"/>
    </xf>
    <xf numFmtId="0" fontId="13" fillId="0" borderId="24" applyAlignment="1" pivotButton="0" quotePrefix="0" xfId="0">
      <alignment vertical="center"/>
    </xf>
    <xf numFmtId="0" fontId="13" fillId="0" borderId="30" applyAlignment="1" pivotButton="0" quotePrefix="0" xfId="0">
      <alignment horizontal="center" vertical="center"/>
    </xf>
    <xf numFmtId="0" fontId="13" fillId="0" borderId="0" applyAlignment="1" pivotButton="0" quotePrefix="0" xfId="0">
      <alignment vertical="center"/>
    </xf>
    <xf numFmtId="166" fontId="13" fillId="0" borderId="0" applyAlignment="1" pivotButton="0" quotePrefix="0" xfId="0">
      <alignment vertical="center"/>
    </xf>
    <xf numFmtId="0" fontId="13" fillId="0" borderId="31" applyAlignment="1" pivotButton="0" quotePrefix="0" xfId="0">
      <alignment horizontal="center" vertical="center"/>
    </xf>
    <xf numFmtId="3" fontId="16" fillId="0" borderId="8" applyAlignment="1" pivotButton="0" quotePrefix="0" xfId="123">
      <alignment vertical="center"/>
    </xf>
    <xf numFmtId="0" fontId="16" fillId="0" borderId="0" applyAlignment="1" pivotButton="0" quotePrefix="0" xfId="0">
      <alignment vertical="center"/>
    </xf>
    <xf numFmtId="168" fontId="13" fillId="2" borderId="0" applyAlignment="1" pivotButton="0" quotePrefix="0" xfId="142">
      <alignment horizontal="right" vertical="center"/>
    </xf>
    <xf numFmtId="168" fontId="16" fillId="2" borderId="0" applyAlignment="1" pivotButton="0" quotePrefix="0" xfId="142">
      <alignment horizontal="right" vertical="center"/>
    </xf>
    <xf numFmtId="165" fontId="13" fillId="2" borderId="32" applyAlignment="1" pivotButton="0" quotePrefix="0" xfId="142">
      <alignment horizontal="center" vertical="center"/>
    </xf>
    <xf numFmtId="165" fontId="13" fillId="2" borderId="33" applyAlignment="1" pivotButton="0" quotePrefix="0" xfId="142">
      <alignment horizontal="center" vertical="center"/>
    </xf>
    <xf numFmtId="168" fontId="13" fillId="0" borderId="0" applyAlignment="1" pivotButton="0" quotePrefix="0" xfId="142">
      <alignment horizontal="right" vertical="center"/>
    </xf>
    <xf numFmtId="165" fontId="13" fillId="0" borderId="0" applyAlignment="1" pivotButton="0" quotePrefix="0" xfId="123">
      <alignment vertical="center"/>
    </xf>
    <xf numFmtId="170" fontId="13" fillId="2" borderId="0" applyAlignment="1" pivotButton="0" quotePrefix="0" xfId="0">
      <alignment horizontal="right" vertical="center"/>
    </xf>
    <xf numFmtId="171" fontId="13" fillId="0" borderId="0" applyAlignment="1" pivotButton="0" quotePrefix="0" xfId="123">
      <alignment vertical="center"/>
    </xf>
    <xf numFmtId="165" fontId="13" fillId="0" borderId="34" applyAlignment="1" pivotButton="0" quotePrefix="0" xfId="123">
      <alignment vertical="center"/>
    </xf>
    <xf numFmtId="172" fontId="13" fillId="0" borderId="0" applyAlignment="1" pivotButton="0" quotePrefix="0" xfId="123">
      <alignment vertical="center"/>
    </xf>
    <xf numFmtId="165" fontId="13" fillId="0" borderId="0" applyAlignment="1" pivotButton="0" quotePrefix="0" xfId="123">
      <alignment horizontal="right" vertical="center"/>
    </xf>
    <xf numFmtId="168" fontId="13" fillId="0" borderId="34" applyAlignment="1" pivotButton="0" quotePrefix="0" xfId="123">
      <alignment horizontal="right" vertical="center"/>
    </xf>
    <xf numFmtId="0" fontId="13" fillId="2" borderId="0" applyAlignment="1" pivotButton="0" quotePrefix="1" xfId="142">
      <alignment horizontal="center" vertical="center"/>
    </xf>
    <xf numFmtId="0" fontId="13" fillId="0" borderId="0" pivotButton="0" quotePrefix="0" xfId="0"/>
    <xf numFmtId="0" fontId="16" fillId="0" borderId="0" pivotButton="0" quotePrefix="0" xfId="0"/>
    <xf numFmtId="0" fontId="32" fillId="0" borderId="0" applyAlignment="1" pivotButton="0" quotePrefix="0" xfId="145">
      <alignment vertical="center"/>
    </xf>
    <xf numFmtId="49" fontId="39" fillId="2" borderId="0" applyAlignment="1" pivotButton="0" quotePrefix="0" xfId="144">
      <alignment horizontal="center" vertical="center"/>
    </xf>
    <xf numFmtId="0" fontId="39" fillId="2" borderId="0" applyAlignment="1" pivotButton="0" quotePrefix="0" xfId="144">
      <alignment horizontal="center" vertical="center"/>
    </xf>
    <xf numFmtId="49" fontId="3" fillId="2" borderId="0" applyAlignment="1" pivotButton="0" quotePrefix="0" xfId="144">
      <alignment horizontal="center" vertical="center"/>
    </xf>
    <xf numFmtId="0" fontId="3" fillId="2" borderId="0" applyAlignment="1" pivotButton="0" quotePrefix="0" xfId="144">
      <alignment horizontal="center" vertical="center"/>
    </xf>
    <xf numFmtId="0" fontId="22" fillId="0" borderId="35" applyAlignment="1" pivotButton="0" quotePrefix="0" xfId="145">
      <alignment horizontal="center" vertical="center" wrapText="1"/>
    </xf>
    <xf numFmtId="0" fontId="22" fillId="0" borderId="36" applyAlignment="1" pivotButton="0" quotePrefix="0" xfId="145">
      <alignment horizontal="center" vertical="center"/>
    </xf>
    <xf numFmtId="0" fontId="22" fillId="0" borderId="7" applyAlignment="1" pivotButton="0" quotePrefix="0" xfId="145">
      <alignment vertical="center"/>
    </xf>
    <xf numFmtId="0" fontId="22" fillId="0" borderId="0" applyAlignment="1" pivotButton="0" quotePrefix="0" xfId="145">
      <alignment vertical="center"/>
    </xf>
    <xf numFmtId="0" fontId="22" fillId="0" borderId="0" applyAlignment="1" pivotButton="0" quotePrefix="0" xfId="145">
      <alignment vertical="center"/>
    </xf>
    <xf numFmtId="0" fontId="25" fillId="0" borderId="37" applyAlignment="1" pivotButton="0" quotePrefix="0" xfId="145">
      <alignment horizontal="center" vertical="center"/>
    </xf>
    <xf numFmtId="168" fontId="16" fillId="0" borderId="38" applyAlignment="1" pivotButton="0" quotePrefix="0" xfId="123">
      <alignment vertical="center"/>
    </xf>
    <xf numFmtId="0" fontId="13" fillId="0" borderId="24" applyAlignment="1" pivotButton="0" quotePrefix="0" xfId="0">
      <alignment vertical="center"/>
    </xf>
    <xf numFmtId="0" fontId="13" fillId="0" borderId="39" applyAlignment="1" pivotButton="0" quotePrefix="0" xfId="0">
      <alignment vertical="center"/>
    </xf>
    <xf numFmtId="168" fontId="16" fillId="0" borderId="40" applyAlignment="1" pivotButton="0" quotePrefix="0" xfId="123">
      <alignment vertical="center"/>
    </xf>
    <xf numFmtId="0" fontId="13" fillId="0" borderId="24" applyAlignment="1" pivotButton="0" quotePrefix="0" xfId="0">
      <alignment vertical="center"/>
    </xf>
    <xf numFmtId="166" fontId="13" fillId="0" borderId="39" applyAlignment="1" pivotButton="0" quotePrefix="0" xfId="0">
      <alignment vertical="center"/>
    </xf>
    <xf numFmtId="3" fontId="16" fillId="0" borderId="38" applyAlignment="1" pivotButton="0" quotePrefix="0" xfId="123">
      <alignment vertical="center"/>
    </xf>
    <xf numFmtId="3" fontId="16" fillId="0" borderId="41" applyAlignment="1" pivotButton="0" quotePrefix="0" xfId="123">
      <alignment vertical="center"/>
    </xf>
    <xf numFmtId="3" fontId="16" fillId="0" borderId="38" applyAlignment="1" pivotButton="0" quotePrefix="0" xfId="0">
      <alignment vertical="center"/>
    </xf>
    <xf numFmtId="0" fontId="16" fillId="0" borderId="24" applyAlignment="1" pivotButton="0" quotePrefix="0" xfId="0">
      <alignment vertical="center"/>
    </xf>
    <xf numFmtId="0" fontId="16" fillId="0" borderId="39" applyAlignment="1" pivotButton="0" quotePrefix="0" xfId="0">
      <alignment vertical="center"/>
    </xf>
    <xf numFmtId="3" fontId="16" fillId="0" borderId="40" applyAlignment="1" pivotButton="0" quotePrefix="0" xfId="0">
      <alignment vertical="center"/>
    </xf>
    <xf numFmtId="3" fontId="16" fillId="0" borderId="41" applyAlignment="1" pivotButton="0" quotePrefix="0" xfId="0">
      <alignment vertical="center"/>
    </xf>
    <xf numFmtId="1" fontId="13" fillId="5" borderId="0" applyAlignment="1" pivotButton="0" quotePrefix="0" xfId="140">
      <alignment horizontal="left" vertical="center"/>
    </xf>
    <xf numFmtId="1" fontId="13" fillId="5" borderId="0" applyAlignment="1" pivotButton="0" quotePrefix="0" xfId="140">
      <alignment horizontal="left" vertical="center"/>
    </xf>
    <xf numFmtId="165" fontId="3" fillId="5" borderId="0" applyAlignment="1" pivotButton="0" quotePrefix="0" xfId="140">
      <alignment horizontal="center" vertical="center"/>
    </xf>
    <xf numFmtId="164" fontId="3" fillId="5" borderId="0" applyAlignment="1" pivotButton="0" quotePrefix="0" xfId="140">
      <alignment horizontal="center" vertical="center"/>
    </xf>
    <xf numFmtId="0" fontId="3" fillId="5" borderId="0" applyAlignment="1" pivotButton="0" quotePrefix="0" xfId="140">
      <alignment horizontal="center" vertical="center"/>
    </xf>
    <xf numFmtId="1" fontId="13" fillId="5" borderId="0" applyAlignment="1" pivotButton="0" quotePrefix="0" xfId="140">
      <alignment vertical="center"/>
    </xf>
    <xf numFmtId="1" fontId="13" fillId="5" borderId="0" applyAlignment="1" pivotButton="0" quotePrefix="0" xfId="140">
      <alignment horizontal="right" vertical="center"/>
    </xf>
    <xf numFmtId="1" fontId="13" fillId="5" borderId="0" applyAlignment="1" pivotButton="0" quotePrefix="0" xfId="140">
      <alignment horizontal="right" vertical="center"/>
    </xf>
    <xf numFmtId="164" fontId="3" fillId="5" borderId="0" applyAlignment="1" pivotButton="0" quotePrefix="0" xfId="140">
      <alignment horizontal="center" vertical="center"/>
    </xf>
    <xf numFmtId="0" fontId="15" fillId="5" borderId="0" applyAlignment="1" pivotButton="0" quotePrefix="0" xfId="140">
      <alignment horizontal="center" vertical="center"/>
    </xf>
    <xf numFmtId="0" fontId="17" fillId="5" borderId="0" applyAlignment="1" pivotButton="0" quotePrefix="0" xfId="140">
      <alignment horizontal="center" vertical="center"/>
    </xf>
    <xf numFmtId="0" fontId="13" fillId="5" borderId="0" applyAlignment="1" pivotButton="0" quotePrefix="0" xfId="140">
      <alignment horizontal="left" vertical="center"/>
    </xf>
    <xf numFmtId="0" fontId="13" fillId="5" borderId="0" applyAlignment="1" pivotButton="0" quotePrefix="0" xfId="140">
      <alignment horizontal="right" vertical="center"/>
    </xf>
    <xf numFmtId="0" fontId="41" fillId="0" borderId="0" applyAlignment="1" pivotButton="0" quotePrefix="0" xfId="140">
      <alignment horizontal="right" vertical="center"/>
    </xf>
    <xf numFmtId="0" fontId="19" fillId="5" borderId="0" applyAlignment="1" pivotButton="0" quotePrefix="0" xfId="140">
      <alignment vertical="center"/>
    </xf>
    <xf numFmtId="0" fontId="13" fillId="5" borderId="34" applyAlignment="1" pivotButton="0" quotePrefix="0" xfId="140">
      <alignment horizontal="center" vertical="center" wrapText="1"/>
    </xf>
    <xf numFmtId="0" fontId="13" fillId="5" borderId="8" applyAlignment="1" pivotButton="0" quotePrefix="0" xfId="140">
      <alignment horizontal="center" vertical="center" wrapText="1"/>
    </xf>
    <xf numFmtId="0" fontId="13" fillId="5" borderId="0" pivotButton="0" quotePrefix="0" xfId="147"/>
    <xf numFmtId="0" fontId="16" fillId="5" borderId="34" applyAlignment="1" pivotButton="0" quotePrefix="1" xfId="140">
      <alignment horizontal="center" vertical="center"/>
    </xf>
    <xf numFmtId="0" fontId="16" fillId="5" borderId="8" applyAlignment="1" pivotButton="0" quotePrefix="1" xfId="140">
      <alignment horizontal="center" vertical="center"/>
    </xf>
    <xf numFmtId="168" fontId="13" fillId="5" borderId="34" applyAlignment="1" pivotButton="0" quotePrefix="0" xfId="140">
      <alignment horizontal="center" vertical="center"/>
    </xf>
    <xf numFmtId="168" fontId="13" fillId="5" borderId="8" applyAlignment="1" pivotButton="0" quotePrefix="0" xfId="140">
      <alignment horizontal="center" vertical="center"/>
    </xf>
    <xf numFmtId="0" fontId="13" fillId="5" borderId="0" pivotButton="0" quotePrefix="0" xfId="147"/>
    <xf numFmtId="0" fontId="42" fillId="5" borderId="0" pivotButton="0" quotePrefix="0" xfId="140"/>
    <xf numFmtId="0" fontId="13" fillId="5" borderId="0" pivotButton="0" quotePrefix="0" xfId="147"/>
    <xf numFmtId="0" fontId="42" fillId="5" borderId="8" pivotButton="0" quotePrefix="0" xfId="140"/>
    <xf numFmtId="0" fontId="42" fillId="5" borderId="0" pivotButton="0" quotePrefix="0" xfId="140"/>
    <xf numFmtId="0" fontId="13" fillId="5" borderId="2" pivotButton="0" quotePrefix="0" xfId="147"/>
    <xf numFmtId="168" fontId="13" fillId="5" borderId="42" applyAlignment="1" pivotButton="0" quotePrefix="0" xfId="140">
      <alignment horizontal="center" vertical="center"/>
    </xf>
    <xf numFmtId="168" fontId="13" fillId="5" borderId="43" applyAlignment="1" pivotButton="0" quotePrefix="0" xfId="140">
      <alignment horizontal="center" vertical="center"/>
    </xf>
    <xf numFmtId="168" fontId="13" fillId="5" borderId="2" applyAlignment="1" pivotButton="0" quotePrefix="0" xfId="140">
      <alignment horizontal="center" vertical="center"/>
    </xf>
    <xf numFmtId="0" fontId="13" fillId="5" borderId="8" applyAlignment="1" pivotButton="0" quotePrefix="0" xfId="140">
      <alignment horizontal="center" vertical="center" wrapText="1"/>
    </xf>
    <xf numFmtId="0" fontId="13" fillId="5" borderId="34" applyAlignment="1" pivotButton="0" quotePrefix="0" xfId="140">
      <alignment horizontal="center" vertical="center" wrapText="1"/>
    </xf>
    <xf numFmtId="168" fontId="13" fillId="3" borderId="0" applyAlignment="1" pivotButton="0" quotePrefix="0" xfId="0">
      <alignment vertical="center"/>
    </xf>
    <xf numFmtId="168" fontId="13" fillId="3" borderId="34" applyAlignment="1" pivotButton="0" quotePrefix="0" xfId="0">
      <alignment vertical="center"/>
    </xf>
    <xf numFmtId="168" fontId="13" fillId="3" borderId="27" applyAlignment="1" pivotButton="0" quotePrefix="0" xfId="0">
      <alignment vertical="center"/>
    </xf>
    <xf numFmtId="168" fontId="13" fillId="3" borderId="27" applyAlignment="1" pivotButton="0" quotePrefix="0" xfId="130">
      <alignment vertical="center"/>
    </xf>
    <xf numFmtId="168" fontId="13" fillId="3" borderId="44" applyAlignment="1" pivotButton="0" quotePrefix="0" xfId="0">
      <alignment vertical="center"/>
    </xf>
    <xf numFmtId="168" fontId="13" fillId="3" borderId="0" applyAlignment="1" applyProtection="1" pivotButton="0" quotePrefix="0" xfId="123">
      <alignment vertical="center"/>
      <protection locked="0" hidden="0"/>
    </xf>
    <xf numFmtId="168" fontId="13" fillId="3" borderId="27" applyAlignment="1" applyProtection="1" pivotButton="0" quotePrefix="0" xfId="123">
      <alignment vertical="center"/>
      <protection locked="0" hidden="0"/>
    </xf>
    <xf numFmtId="168" fontId="13" fillId="3" borderId="4" applyAlignment="1" pivotButton="0" quotePrefix="0" xfId="0">
      <alignment vertical="center"/>
    </xf>
    <xf numFmtId="168" fontId="13" fillId="3" borderId="4" applyAlignment="1" pivotButton="0" quotePrefix="0" xfId="130">
      <alignment vertical="center"/>
    </xf>
    <xf numFmtId="168" fontId="13" fillId="3" borderId="45" applyAlignment="1" pivotButton="0" quotePrefix="0" xfId="0">
      <alignment vertical="center"/>
    </xf>
    <xf numFmtId="168" fontId="13" fillId="0" borderId="0" applyAlignment="1" pivotButton="0" quotePrefix="0" xfId="123">
      <alignment vertical="center"/>
    </xf>
    <xf numFmtId="168" fontId="16" fillId="0" borderId="24" applyAlignment="1" pivotButton="0" quotePrefix="0" xfId="123">
      <alignment vertical="center"/>
    </xf>
    <xf numFmtId="0" fontId="13" fillId="5" borderId="0" applyAlignment="1" pivotButton="0" quotePrefix="0" xfId="147">
      <alignment horizontal="center" vertical="center"/>
    </xf>
    <xf numFmtId="0" fontId="13" fillId="5" borderId="8" applyAlignment="1" pivotButton="0" quotePrefix="0" xfId="147">
      <alignment horizontal="center" vertical="center"/>
    </xf>
    <xf numFmtId="0" fontId="13" fillId="5" borderId="8" applyAlignment="1" pivotButton="0" quotePrefix="0" xfId="140">
      <alignment horizontal="center" vertical="center" wrapText="1"/>
    </xf>
    <xf numFmtId="0" fontId="13" fillId="5" borderId="0" applyAlignment="1" pivotButton="0" quotePrefix="0" xfId="140">
      <alignment horizontal="center" vertical="center" wrapText="1"/>
    </xf>
    <xf numFmtId="165" fontId="13" fillId="5" borderId="0" applyAlignment="1" pivotButton="0" quotePrefix="0" xfId="140">
      <alignment horizontal="center" vertical="center"/>
    </xf>
    <xf numFmtId="0" fontId="13" fillId="5" borderId="34" applyAlignment="1" pivotButton="0" quotePrefix="0" xfId="140">
      <alignment horizontal="center" vertical="center" wrapText="1"/>
    </xf>
    <xf numFmtId="0" fontId="13" fillId="5" borderId="0" applyAlignment="1" pivotButton="0" quotePrefix="0" xfId="147">
      <alignment horizontal="center" vertical="center"/>
    </xf>
    <xf numFmtId="0" fontId="13" fillId="5" borderId="8" applyAlignment="1" pivotButton="0" quotePrefix="0" xfId="147">
      <alignment horizontal="center" vertical="center"/>
    </xf>
    <xf numFmtId="0" fontId="13" fillId="5" borderId="8" applyAlignment="1" pivotButton="0" quotePrefix="0" xfId="140">
      <alignment horizontal="center" vertical="center" wrapText="1"/>
    </xf>
    <xf numFmtId="0" fontId="13" fillId="5" borderId="34" applyAlignment="1" pivotButton="0" quotePrefix="0" xfId="140">
      <alignment horizontal="center" vertical="center" wrapText="1"/>
    </xf>
    <xf numFmtId="0" fontId="13" fillId="5" borderId="46" applyAlignment="1" pivotButton="0" quotePrefix="0" xfId="140">
      <alignment horizontal="center" vertical="center" wrapText="1"/>
    </xf>
    <xf numFmtId="168" fontId="13" fillId="5" borderId="0" applyAlignment="1" pivotButton="0" quotePrefix="0" xfId="123">
      <alignment vertical="center"/>
    </xf>
    <xf numFmtId="0" fontId="16" fillId="0" borderId="27" applyAlignment="1" pivotButton="0" quotePrefix="0" xfId="0">
      <alignment vertical="center"/>
    </xf>
    <xf numFmtId="168" fontId="13" fillId="0" borderId="0" applyAlignment="1" pivotButton="0" quotePrefix="0" xfId="123">
      <alignment horizontal="right" vertical="center"/>
    </xf>
    <xf numFmtId="168" fontId="13" fillId="0" borderId="0" applyAlignment="1" pivotButton="0" quotePrefix="0" xfId="123">
      <alignment horizontal="right" vertical="center"/>
    </xf>
    <xf numFmtId="0" fontId="22" fillId="0" borderId="7" applyAlignment="1" pivotButton="0" quotePrefix="0" xfId="145">
      <alignment vertical="center"/>
    </xf>
    <xf numFmtId="168" fontId="16" fillId="5" borderId="4" applyAlignment="1" pivotButton="0" quotePrefix="0" xfId="143">
      <alignment horizontal="right" vertical="center"/>
    </xf>
    <xf numFmtId="168" fontId="16" fillId="5" borderId="0" applyAlignment="1" pivotButton="0" quotePrefix="0" xfId="143">
      <alignment horizontal="right" vertical="center"/>
    </xf>
    <xf numFmtId="0" fontId="16" fillId="5" borderId="0" applyAlignment="1" pivotButton="0" quotePrefix="1" xfId="143">
      <alignment horizontal="center" vertical="center"/>
    </xf>
    <xf numFmtId="168" fontId="13" fillId="5" borderId="0" applyAlignment="1" pivotButton="0" quotePrefix="0" xfId="123">
      <alignment vertical="center"/>
    </xf>
    <xf numFmtId="171" fontId="16" fillId="0" borderId="4" applyAlignment="1" pivotButton="0" quotePrefix="0" xfId="123">
      <alignment vertical="center"/>
    </xf>
    <xf numFmtId="0" fontId="13" fillId="2" borderId="7" applyAlignment="1" pivotButton="0" quotePrefix="0" xfId="0">
      <alignment vertical="center"/>
    </xf>
    <xf numFmtId="168" fontId="13" fillId="5" borderId="0" applyAlignment="1" pivotButton="0" quotePrefix="0" xfId="123">
      <alignment horizontal="right" vertical="center"/>
    </xf>
    <xf numFmtId="168" fontId="13" fillId="5" borderId="0" applyAlignment="1" pivotButton="0" quotePrefix="0" xfId="123">
      <alignment horizontal="right" vertical="center"/>
    </xf>
    <xf numFmtId="171" fontId="13" fillId="5" borderId="0" applyAlignment="1" pivotButton="0" quotePrefix="0" xfId="123">
      <alignment vertical="center"/>
    </xf>
    <xf numFmtId="168" fontId="13" fillId="5" borderId="34" applyAlignment="1" pivotButton="0" quotePrefix="0" xfId="123">
      <alignment vertical="center"/>
    </xf>
    <xf numFmtId="168" fontId="16" fillId="0" borderId="4" applyAlignment="1" pivotButton="0" quotePrefix="0" xfId="123">
      <alignment horizontal="right" vertical="center"/>
    </xf>
    <xf numFmtId="168" fontId="13" fillId="0" borderId="0" applyAlignment="1" pivotButton="0" quotePrefix="0" xfId="123">
      <alignment vertical="center"/>
    </xf>
    <xf numFmtId="171" fontId="13" fillId="0" borderId="0" applyAlignment="1" pivotButton="0" quotePrefix="0" xfId="123">
      <alignment vertical="center"/>
    </xf>
    <xf numFmtId="168" fontId="13" fillId="0" borderId="0" applyAlignment="1" pivotButton="0" quotePrefix="0" xfId="123">
      <alignment vertical="center"/>
    </xf>
    <xf numFmtId="170" fontId="13" fillId="0" borderId="0" applyAlignment="1" pivotButton="0" quotePrefix="0" xfId="0">
      <alignment horizontal="right" vertical="center"/>
    </xf>
    <xf numFmtId="168" fontId="13" fillId="0" borderId="34" applyAlignment="1" pivotButton="0" quotePrefix="0" xfId="123">
      <alignment vertical="center"/>
    </xf>
    <xf numFmtId="0" fontId="13" fillId="5" borderId="0" applyAlignment="1" pivotButton="0" quotePrefix="1" xfId="143">
      <alignment horizontal="center" vertical="center"/>
    </xf>
    <xf numFmtId="168" fontId="13" fillId="0" borderId="0" applyAlignment="1" pivotButton="0" quotePrefix="0" xfId="142">
      <alignment horizontal="right" vertical="center"/>
    </xf>
    <xf numFmtId="168" fontId="13" fillId="0" borderId="8" applyAlignment="1" pivotButton="0" quotePrefix="0" xfId="142">
      <alignment horizontal="right" vertical="center"/>
    </xf>
    <xf numFmtId="168" fontId="13" fillId="0" borderId="34" applyAlignment="1" pivotButton="0" quotePrefix="0" xfId="142">
      <alignment horizontal="right" vertical="center"/>
    </xf>
    <xf numFmtId="0" fontId="0" fillId="0" borderId="0" pivotButton="0" quotePrefix="0" xfId="0"/>
    <xf numFmtId="0" fontId="16" fillId="5" borderId="0" applyAlignment="1" applyProtection="1" pivotButton="0" quotePrefix="0" xfId="0">
      <alignment horizontal="left" vertical="center"/>
      <protection locked="1" hidden="1"/>
    </xf>
    <xf numFmtId="168" fontId="16" fillId="0" borderId="4" applyAlignment="1" pivotButton="0" quotePrefix="0" xfId="143">
      <alignment horizontal="right" vertical="center"/>
    </xf>
    <xf numFmtId="168" fontId="25" fillId="0" borderId="4" applyAlignment="1" pivotButton="0" quotePrefix="0" xfId="131">
      <alignment horizontal="right" vertical="center"/>
    </xf>
    <xf numFmtId="168" fontId="13" fillId="0" borderId="8" applyAlignment="1" pivotButton="0" quotePrefix="0" xfId="123">
      <alignment horizontal="right" vertical="center"/>
    </xf>
    <xf numFmtId="173" fontId="13" fillId="0" borderId="0" applyAlignment="1" pivotButton="0" quotePrefix="0" xfId="123">
      <alignment vertical="center"/>
    </xf>
    <xf numFmtId="173" fontId="13" fillId="0" borderId="0" applyAlignment="1" pivotButton="0" quotePrefix="0" xfId="123">
      <alignment vertical="center"/>
    </xf>
    <xf numFmtId="173" fontId="13" fillId="5" borderId="0" applyAlignment="1" pivotButton="0" quotePrefix="0" xfId="123">
      <alignment vertical="center"/>
    </xf>
    <xf numFmtId="173" fontId="16" fillId="0" borderId="0" applyAlignment="1" pivotButton="0" quotePrefix="0" xfId="123">
      <alignment vertical="center"/>
    </xf>
    <xf numFmtId="173" fontId="16" fillId="5" borderId="0" applyAlignment="1" pivotButton="0" quotePrefix="0" xfId="123">
      <alignment vertical="center"/>
    </xf>
    <xf numFmtId="173" fontId="16" fillId="0" borderId="0" applyAlignment="1" pivotButton="0" quotePrefix="0" xfId="0">
      <alignment vertical="center"/>
    </xf>
    <xf numFmtId="168" fontId="16" fillId="0" borderId="16" applyAlignment="1" pivotButton="0" quotePrefix="0" xfId="123">
      <alignment vertical="center"/>
    </xf>
    <xf numFmtId="168" fontId="16" fillId="0" borderId="24" applyAlignment="1" pivotButton="0" quotePrefix="0" xfId="123">
      <alignment vertical="center"/>
    </xf>
    <xf numFmtId="168" fontId="16" fillId="0" borderId="0" applyAlignment="1" pivotButton="0" quotePrefix="0" xfId="123">
      <alignment vertical="center"/>
    </xf>
    <xf numFmtId="168" fontId="16" fillId="5" borderId="41" applyAlignment="1" pivotButton="0" quotePrefix="0" xfId="143">
      <alignment horizontal="right" vertical="center"/>
    </xf>
    <xf numFmtId="168" fontId="13" fillId="5" borderId="8" applyAlignment="1" pivotButton="0" quotePrefix="0" xfId="143">
      <alignment horizontal="right" vertical="center"/>
    </xf>
    <xf numFmtId="168" fontId="13" fillId="5" borderId="0" applyAlignment="1" pivotButton="0" quotePrefix="0" xfId="143">
      <alignment horizontal="right" vertical="center"/>
    </xf>
    <xf numFmtId="168" fontId="13" fillId="0" borderId="0" applyAlignment="1" applyProtection="1" pivotButton="0" quotePrefix="0" xfId="130">
      <alignment vertical="center"/>
      <protection locked="0" hidden="1"/>
    </xf>
    <xf numFmtId="168" fontId="16" fillId="0" borderId="4" applyAlignment="1" applyProtection="1" pivotButton="0" quotePrefix="0" xfId="123">
      <alignment horizontal="right" vertical="center"/>
      <protection locked="1" hidden="1"/>
    </xf>
    <xf numFmtId="168" fontId="22" fillId="0" borderId="0" applyAlignment="1" pivotButton="0" quotePrefix="0" xfId="123">
      <alignment horizontal="center" vertical="center"/>
    </xf>
    <xf numFmtId="168" fontId="22" fillId="0" borderId="0" applyAlignment="1" pivotButton="0" quotePrefix="0" xfId="123">
      <alignment horizontal="right" vertical="center"/>
    </xf>
    <xf numFmtId="0" fontId="22" fillId="0" borderId="47" applyAlignment="1" pivotButton="0" quotePrefix="0" xfId="145">
      <alignment horizontal="center" vertical="center" wrapText="1"/>
    </xf>
    <xf numFmtId="0" fontId="22" fillId="0" borderId="48" applyAlignment="1" pivotButton="0" quotePrefix="0" xfId="145">
      <alignment horizontal="center" vertical="center" wrapText="1"/>
    </xf>
    <xf numFmtId="1" fontId="13" fillId="5" borderId="0" applyAlignment="1" applyProtection="1" pivotButton="0" quotePrefix="0" xfId="0">
      <alignment horizontal="left" vertical="top"/>
      <protection locked="1" hidden="1"/>
    </xf>
    <xf numFmtId="165" fontId="65" fillId="5" borderId="0" applyAlignment="1" applyProtection="1" pivotButton="0" quotePrefix="0" xfId="0">
      <alignment horizontal="center" vertical="top"/>
      <protection locked="1" hidden="1"/>
    </xf>
    <xf numFmtId="164" fontId="65" fillId="5" borderId="0" applyAlignment="1" applyProtection="1" pivotButton="0" quotePrefix="0" xfId="0">
      <alignment horizontal="center" vertical="top"/>
      <protection locked="1" hidden="1"/>
    </xf>
    <xf numFmtId="0" fontId="65" fillId="5" borderId="0" applyAlignment="1" applyProtection="1" pivotButton="0" quotePrefix="0" xfId="0">
      <alignment horizontal="center" vertical="top"/>
      <protection locked="1" hidden="1"/>
    </xf>
    <xf numFmtId="1" fontId="13" fillId="5" borderId="0" applyAlignment="1" applyProtection="1" pivotButton="0" quotePrefix="0" xfId="0">
      <alignment vertical="top"/>
      <protection locked="1" hidden="1"/>
    </xf>
    <xf numFmtId="1" fontId="13" fillId="5" borderId="0" applyAlignment="1" applyProtection="1" pivotButton="0" quotePrefix="0" xfId="0">
      <alignment horizontal="right" vertical="top"/>
      <protection locked="1" hidden="1"/>
    </xf>
    <xf numFmtId="1" fontId="13" fillId="5" borderId="0" applyAlignment="1" applyProtection="1" pivotButton="0" quotePrefix="0" xfId="0">
      <alignment horizontal="right" vertical="top"/>
      <protection locked="1" hidden="1"/>
    </xf>
    <xf numFmtId="0" fontId="77" fillId="5" borderId="0" applyAlignment="1" applyProtection="1" pivotButton="0" quotePrefix="0" xfId="0">
      <alignment vertical="center"/>
      <protection locked="1" hidden="1"/>
    </xf>
    <xf numFmtId="0" fontId="13" fillId="5" borderId="49" applyAlignment="1" applyProtection="1" pivotButton="0" quotePrefix="0" xfId="0">
      <alignment horizontal="center" vertical="center"/>
      <protection locked="1" hidden="1"/>
    </xf>
    <xf numFmtId="0" fontId="13" fillId="5" borderId="50" applyAlignment="1" applyProtection="1" pivotButton="0" quotePrefix="0" xfId="0">
      <alignment horizontal="center" vertical="center" wrapText="1"/>
      <protection locked="1" hidden="1"/>
    </xf>
    <xf numFmtId="0" fontId="13" fillId="5" borderId="51" applyAlignment="1" applyProtection="1" pivotButton="0" quotePrefix="0" xfId="0">
      <alignment horizontal="center" vertical="center" wrapText="1"/>
      <protection locked="1" hidden="1"/>
    </xf>
    <xf numFmtId="0" fontId="13" fillId="5" borderId="12" applyAlignment="1" applyProtection="1" pivotButton="0" quotePrefix="0" xfId="0">
      <alignment horizontal="center" vertical="center"/>
      <protection locked="1" hidden="1"/>
    </xf>
    <xf numFmtId="0" fontId="13" fillId="5" borderId="52" applyAlignment="1" applyProtection="1" pivotButton="0" quotePrefix="0" xfId="0">
      <alignment horizontal="center" vertical="center" wrapText="1"/>
      <protection locked="1" hidden="1"/>
    </xf>
    <xf numFmtId="0" fontId="13" fillId="5" borderId="51" applyAlignment="1" applyProtection="1" pivotButton="0" quotePrefix="0" xfId="0">
      <alignment horizontal="center" vertical="center"/>
      <protection locked="1" hidden="1"/>
    </xf>
    <xf numFmtId="0" fontId="13" fillId="5" borderId="53" applyAlignment="1" applyProtection="1" pivotButton="0" quotePrefix="0" xfId="0">
      <alignment horizontal="center" vertical="center"/>
      <protection locked="1" hidden="1"/>
    </xf>
    <xf numFmtId="0" fontId="13" fillId="5" borderId="0" applyAlignment="1" applyProtection="1" pivotButton="0" quotePrefix="0" xfId="0">
      <alignment vertical="center"/>
      <protection locked="1" hidden="1"/>
    </xf>
    <xf numFmtId="0" fontId="13" fillId="5" borderId="0" applyProtection="1" pivotButton="0" quotePrefix="0" xfId="147">
      <protection locked="1" hidden="1"/>
    </xf>
    <xf numFmtId="0" fontId="13" fillId="5" borderId="0" applyProtection="1" pivotButton="0" quotePrefix="0" xfId="147">
      <protection locked="1" hidden="1"/>
    </xf>
    <xf numFmtId="0" fontId="13" fillId="2" borderId="8" applyAlignment="1" pivotButton="0" quotePrefix="0" xfId="0">
      <alignment horizontal="center" vertical="center"/>
    </xf>
    <xf numFmtId="0" fontId="13" fillId="2" borderId="49" applyAlignment="1" pivotButton="0" quotePrefix="0" xfId="0">
      <alignment horizontal="center" vertical="center"/>
    </xf>
    <xf numFmtId="0" fontId="13" fillId="2" borderId="13" applyAlignment="1" pivotButton="0" quotePrefix="0" xfId="0">
      <alignment horizontal="center" vertical="center"/>
    </xf>
    <xf numFmtId="0" fontId="22" fillId="0" borderId="0" applyAlignment="1" pivotButton="0" quotePrefix="0" xfId="0">
      <alignment horizontal="left" vertical="top"/>
    </xf>
    <xf numFmtId="1" fontId="13" fillId="5" borderId="0" applyAlignment="1" pivotButton="0" quotePrefix="0" xfId="140">
      <alignment horizontal="right" vertical="top"/>
    </xf>
    <xf numFmtId="0" fontId="22" fillId="0" borderId="0" applyAlignment="1" pivotButton="0" quotePrefix="0" xfId="0">
      <alignment vertical="top"/>
    </xf>
    <xf numFmtId="0" fontId="32" fillId="0" borderId="0" applyAlignment="1" pivotButton="0" quotePrefix="0" xfId="0">
      <alignment vertical="top"/>
    </xf>
    <xf numFmtId="0" fontId="22" fillId="0" borderId="54" applyAlignment="1" pivotButton="0" quotePrefix="0" xfId="145">
      <alignment horizontal="center" vertical="center" wrapText="1"/>
    </xf>
    <xf numFmtId="168" fontId="13" fillId="5" borderId="0" applyAlignment="1" pivotButton="0" quotePrefix="0" xfId="142">
      <alignment horizontal="right" vertical="center"/>
    </xf>
    <xf numFmtId="165" fontId="13" fillId="2" borderId="0" applyAlignment="1" pivotButton="0" quotePrefix="0" xfId="142">
      <alignment horizontal="center" vertical="center"/>
    </xf>
    <xf numFmtId="0" fontId="13" fillId="0" borderId="0" applyAlignment="1" pivotButton="0" quotePrefix="0" xfId="0">
      <alignment horizontal="left" vertical="top"/>
    </xf>
    <xf numFmtId="0" fontId="13" fillId="0" borderId="0" applyAlignment="1" pivotButton="0" quotePrefix="0" xfId="0">
      <alignment horizontal="right" vertical="top"/>
    </xf>
    <xf numFmtId="0" fontId="13" fillId="0" borderId="0" applyAlignment="1" pivotButton="0" quotePrefix="0" xfId="0">
      <alignment vertical="top"/>
    </xf>
    <xf numFmtId="0" fontId="13" fillId="2" borderId="0" applyAlignment="1" pivotButton="0" quotePrefix="0" xfId="0">
      <alignment horizontal="right"/>
    </xf>
    <xf numFmtId="0" fontId="13" fillId="0" borderId="55" applyAlignment="1" pivotButton="0" quotePrefix="0" xfId="0">
      <alignment vertical="center"/>
    </xf>
    <xf numFmtId="0" fontId="13" fillId="0" borderId="56" applyAlignment="1" pivotButton="0" quotePrefix="0" xfId="0">
      <alignment vertical="center"/>
    </xf>
    <xf numFmtId="0" fontId="13" fillId="0" borderId="57" applyAlignment="1" pivotButton="0" quotePrefix="0" xfId="0">
      <alignment vertical="center"/>
    </xf>
    <xf numFmtId="0" fontId="13" fillId="0" borderId="58" applyAlignment="1" pivotButton="0" quotePrefix="0" xfId="0">
      <alignment vertical="center"/>
    </xf>
    <xf numFmtId="0" fontId="13" fillId="2" borderId="0" applyAlignment="1" pivotButton="0" quotePrefix="0" xfId="142">
      <alignment horizontal="left" vertical="top"/>
    </xf>
    <xf numFmtId="0" fontId="13" fillId="2" borderId="0" applyAlignment="1" pivotButton="0" quotePrefix="0" xfId="143">
      <alignment horizontal="center" vertical="top"/>
    </xf>
    <xf numFmtId="0" fontId="13" fillId="2" borderId="0" applyAlignment="1" pivotButton="0" quotePrefix="0" xfId="134">
      <alignment horizontal="center" vertical="top"/>
    </xf>
    <xf numFmtId="0" fontId="13" fillId="2" borderId="0" applyAlignment="1" pivotButton="0" quotePrefix="0" xfId="142">
      <alignment horizontal="right" vertical="top"/>
    </xf>
    <xf numFmtId="0" fontId="13" fillId="2" borderId="0" applyAlignment="1" pivotButton="0" quotePrefix="0" xfId="143">
      <alignment horizontal="center" vertical="top"/>
    </xf>
    <xf numFmtId="0" fontId="4" fillId="0" borderId="34" applyAlignment="1" pivotButton="0" quotePrefix="0" xfId="0">
      <alignment horizontal="center" vertical="center"/>
    </xf>
    <xf numFmtId="0" fontId="30" fillId="0" borderId="34" applyAlignment="1" pivotButton="0" quotePrefix="0" xfId="0">
      <alignment horizontal="center" vertical="center"/>
    </xf>
    <xf numFmtId="0" fontId="30" fillId="0" borderId="8" applyAlignment="1" pivotButton="0" quotePrefix="0" xfId="0">
      <alignment horizontal="center" vertical="center"/>
    </xf>
    <xf numFmtId="0" fontId="0" fillId="0" borderId="8" applyAlignment="1" pivotButton="0" quotePrefix="0" xfId="0">
      <alignment vertical="center"/>
    </xf>
    <xf numFmtId="0" fontId="13" fillId="0" borderId="0" applyAlignment="1" pivotButton="0" quotePrefix="0" xfId="0">
      <alignment vertical="top"/>
    </xf>
    <xf numFmtId="0" fontId="13" fillId="2" borderId="59" applyAlignment="1" pivotButton="0" quotePrefix="0" xfId="0">
      <alignment horizontal="center" vertical="center"/>
    </xf>
    <xf numFmtId="0" fontId="13" fillId="2" borderId="60" applyAlignment="1" pivotButton="0" quotePrefix="0" xfId="0">
      <alignment vertical="center" wrapText="1"/>
    </xf>
    <xf numFmtId="0" fontId="13" fillId="2" borderId="61" applyAlignment="1" pivotButton="0" quotePrefix="0" xfId="0">
      <alignment horizontal="center" vertical="center"/>
    </xf>
    <xf numFmtId="0" fontId="13" fillId="2" borderId="28" applyAlignment="1" pivotButton="0" quotePrefix="0" xfId="0">
      <alignment horizontal="center" vertical="center"/>
    </xf>
    <xf numFmtId="0" fontId="13" fillId="2" borderId="0" applyAlignment="1" pivotButton="0" quotePrefix="0" xfId="0">
      <alignment horizontal="center" vertical="center"/>
    </xf>
    <xf numFmtId="0" fontId="13" fillId="2" borderId="18" applyAlignment="1" pivotButton="0" quotePrefix="0" xfId="0">
      <alignment horizontal="center" vertical="center"/>
    </xf>
    <xf numFmtId="0" fontId="13" fillId="2" borderId="34" applyAlignment="1" pivotButton="0" quotePrefix="0" xfId="0">
      <alignment vertical="center" wrapText="1"/>
    </xf>
    <xf numFmtId="0" fontId="13" fillId="2" borderId="21" applyAlignment="1" pivotButton="0" quotePrefix="0" xfId="0">
      <alignment horizontal="center" vertical="center"/>
    </xf>
    <xf numFmtId="0" fontId="13" fillId="2" borderId="26" applyAlignment="1" pivotButton="0" quotePrefix="0" xfId="0">
      <alignment horizontal="center" vertical="center"/>
    </xf>
    <xf numFmtId="0" fontId="13" fillId="2" borderId="25" applyAlignment="1" pivotButton="0" quotePrefix="0" xfId="0">
      <alignment horizontal="center" vertical="center"/>
    </xf>
    <xf numFmtId="0" fontId="13" fillId="2" borderId="53" applyAlignment="1" pivotButton="0" quotePrefix="0" xfId="0">
      <alignment horizontal="center" vertical="center"/>
    </xf>
    <xf numFmtId="0" fontId="13" fillId="2" borderId="51" applyAlignment="1" pivotButton="0" quotePrefix="0" xfId="0">
      <alignment horizontal="center" vertical="center"/>
    </xf>
    <xf numFmtId="0" fontId="13" fillId="2" borderId="62" applyAlignment="1" pivotButton="0" quotePrefix="0" xfId="0">
      <alignment horizontal="center" vertical="center"/>
    </xf>
    <xf numFmtId="0" fontId="13" fillId="0" borderId="34" applyAlignment="1" pivotButton="0" quotePrefix="0" xfId="0">
      <alignment horizontal="centerContinuous" vertical="center"/>
    </xf>
    <xf numFmtId="0" fontId="13" fillId="5" borderId="34" applyAlignment="1" pivotButton="0" quotePrefix="0" xfId="0">
      <alignment horizontal="centerContinuous" vertical="center"/>
    </xf>
    <xf numFmtId="0" fontId="13" fillId="0" borderId="0" applyAlignment="1" pivotButton="0" quotePrefix="0" xfId="0">
      <alignment horizontal="centerContinuous" vertical="center"/>
    </xf>
    <xf numFmtId="0" fontId="13" fillId="0" borderId="8" applyAlignment="1" pivotButton="0" quotePrefix="0" xfId="0">
      <alignment horizontal="centerContinuous" vertical="center"/>
    </xf>
    <xf numFmtId="0" fontId="13" fillId="5" borderId="8" applyAlignment="1" pivotButton="0" quotePrefix="0" xfId="0">
      <alignment horizontal="centerContinuous" vertical="center"/>
    </xf>
    <xf numFmtId="0" fontId="13" fillId="0" borderId="0" applyAlignment="1" pivotButton="0" quotePrefix="0" xfId="0">
      <alignment vertical="center"/>
    </xf>
    <xf numFmtId="0" fontId="13" fillId="0" borderId="0" pivotButton="0" quotePrefix="0" xfId="0"/>
    <xf numFmtId="0" fontId="13" fillId="0" borderId="63" applyAlignment="1" pivotButton="0" quotePrefix="0" xfId="0">
      <alignment horizontal="center" vertical="center" wrapText="1"/>
    </xf>
    <xf numFmtId="0" fontId="13" fillId="2" borderId="24" applyAlignment="1" pivotButton="0" quotePrefix="0" xfId="0">
      <alignment horizontal="center" vertical="center" wrapText="1"/>
    </xf>
    <xf numFmtId="0" fontId="13" fillId="0" borderId="11" applyAlignment="1" pivotButton="0" quotePrefix="0" xfId="0">
      <alignment horizontal="center" vertical="center" wrapText="1"/>
    </xf>
    <xf numFmtId="0" fontId="13" fillId="2" borderId="11" applyAlignment="1" pivotButton="0" quotePrefix="0" xfId="0">
      <alignment horizontal="center" vertical="center"/>
    </xf>
    <xf numFmtId="0" fontId="13" fillId="0" borderId="51" applyAlignment="1" pivotButton="0" quotePrefix="0" xfId="0">
      <alignment horizontal="center" vertical="center" wrapText="1"/>
    </xf>
    <xf numFmtId="0" fontId="13" fillId="0" borderId="34" applyAlignment="1" pivotButton="0" quotePrefix="0" xfId="0">
      <alignment horizontal="center" vertical="center"/>
    </xf>
    <xf numFmtId="0" fontId="16" fillId="0" borderId="34" applyAlignment="1" pivotButton="0" quotePrefix="0" xfId="0">
      <alignment horizontal="center" vertical="center"/>
    </xf>
    <xf numFmtId="0" fontId="13" fillId="0" borderId="8" applyAlignment="1" pivotButton="0" quotePrefix="0" xfId="0">
      <alignment horizontal="center" vertical="center"/>
    </xf>
    <xf numFmtId="0" fontId="16" fillId="0" borderId="8" applyAlignment="1" pivotButton="0" quotePrefix="0" xfId="0">
      <alignment horizontal="center" vertical="center"/>
    </xf>
    <xf numFmtId="0" fontId="13" fillId="0" borderId="8" applyAlignment="1" pivotButton="0" quotePrefix="0" xfId="0">
      <alignment vertical="center"/>
    </xf>
    <xf numFmtId="0" fontId="16" fillId="0" borderId="0" applyAlignment="1" pivotButton="0" quotePrefix="0" xfId="0">
      <alignment horizontal="center" vertical="center"/>
    </xf>
    <xf numFmtId="0" fontId="13" fillId="0" borderId="0" pivotButton="0" quotePrefix="0" xfId="0"/>
    <xf numFmtId="0" fontId="13" fillId="2" borderId="4" applyAlignment="1" pivotButton="0" quotePrefix="0" xfId="142">
      <alignment horizontal="left"/>
    </xf>
    <xf numFmtId="0" fontId="13" fillId="2" borderId="0" applyAlignment="1" pivotButton="0" quotePrefix="0" xfId="142">
      <alignment horizontal="center" vertical="center"/>
    </xf>
    <xf numFmtId="0" fontId="5" fillId="2" borderId="0" applyAlignment="1" pivotButton="0" quotePrefix="0" xfId="142">
      <alignment horizontal="center" vertical="center"/>
    </xf>
    <xf numFmtId="0" fontId="13" fillId="2" borderId="11" applyAlignment="1" pivotButton="0" quotePrefix="0" xfId="135">
      <alignment horizontal="center" vertical="center"/>
    </xf>
    <xf numFmtId="0" fontId="13" fillId="2" borderId="0" applyAlignment="1" pivotButton="0" quotePrefix="0" xfId="135">
      <alignment horizontal="center" vertical="center"/>
    </xf>
    <xf numFmtId="0" fontId="13" fillId="2" borderId="8" applyAlignment="1" pivotButton="0" quotePrefix="0" xfId="135">
      <alignment horizontal="center" vertical="center"/>
    </xf>
    <xf numFmtId="0" fontId="13" fillId="2" borderId="11" applyAlignment="1" pivotButton="0" quotePrefix="0" xfId="135">
      <alignment horizontal="center" vertical="center" wrapText="1"/>
    </xf>
    <xf numFmtId="0" fontId="13" fillId="2" borderId="51" applyAlignment="1" pivotButton="0" quotePrefix="0" xfId="135">
      <alignment horizontal="center" vertical="center"/>
    </xf>
    <xf numFmtId="0" fontId="13" fillId="0" borderId="7" applyAlignment="1" pivotButton="0" quotePrefix="0" xfId="0">
      <alignment vertical="center"/>
    </xf>
    <xf numFmtId="0" fontId="16" fillId="0" borderId="7" applyAlignment="1" pivotButton="0" quotePrefix="0" xfId="0">
      <alignment horizontal="center" vertical="center"/>
    </xf>
    <xf numFmtId="0" fontId="13" fillId="2" borderId="0" applyAlignment="1" pivotButton="0" quotePrefix="0" xfId="143">
      <alignment horizontal="center" vertical="center"/>
    </xf>
    <xf numFmtId="0" fontId="13" fillId="2" borderId="0" applyAlignment="1" pivotButton="0" quotePrefix="0" xfId="143">
      <alignment horizontal="center" vertical="center"/>
    </xf>
    <xf numFmtId="0" fontId="5" fillId="2" borderId="7" applyAlignment="1" pivotButton="0" quotePrefix="0" xfId="143">
      <alignment horizontal="right" vertical="center"/>
    </xf>
    <xf numFmtId="0" fontId="5" fillId="2" borderId="0" applyAlignment="1" pivotButton="0" quotePrefix="0" xfId="143">
      <alignment horizontal="right" vertical="center"/>
    </xf>
    <xf numFmtId="0" fontId="22" fillId="2" borderId="0" applyAlignment="1" pivotButton="0" quotePrefix="0" xfId="143">
      <alignment horizontal="center" vertical="center"/>
    </xf>
    <xf numFmtId="0" fontId="22" fillId="2" borderId="0" applyAlignment="1" pivotButton="0" quotePrefix="0" xfId="143">
      <alignment horizontal="center" vertical="center"/>
    </xf>
    <xf numFmtId="0" fontId="13" fillId="2" borderId="0" applyAlignment="1" pivotButton="0" quotePrefix="0" xfId="142">
      <alignment horizontal="left"/>
    </xf>
    <xf numFmtId="0" fontId="13" fillId="2" borderId="0" applyAlignment="1" pivotButton="0" quotePrefix="0" xfId="142">
      <alignment horizontal="right"/>
    </xf>
    <xf numFmtId="0" fontId="13" fillId="0" borderId="0" applyAlignment="1" pivotButton="0" quotePrefix="0" xfId="0">
      <alignment vertical="top"/>
    </xf>
    <xf numFmtId="0" fontId="13" fillId="5" borderId="0" applyAlignment="1" pivotButton="0" quotePrefix="0" xfId="0">
      <alignment horizontal="center" vertical="center" wrapText="1"/>
    </xf>
    <xf numFmtId="0" fontId="13" fillId="5" borderId="12" applyAlignment="1" pivotButton="0" quotePrefix="0" xfId="0">
      <alignment horizontal="center" vertical="center"/>
    </xf>
    <xf numFmtId="168" fontId="16" fillId="6" borderId="4" applyAlignment="1" pivotButton="0" quotePrefix="0" xfId="123">
      <alignment vertical="center"/>
    </xf>
    <xf numFmtId="173" fontId="77" fillId="6" borderId="0" applyAlignment="1" pivotButton="0" quotePrefix="0" xfId="123">
      <alignment vertical="center"/>
    </xf>
    <xf numFmtId="173" fontId="13" fillId="6" borderId="0" applyAlignment="1" pivotButton="0" quotePrefix="0" xfId="123">
      <alignment vertical="center"/>
    </xf>
    <xf numFmtId="173" fontId="13" fillId="6" borderId="0" applyAlignment="1" pivotButton="0" quotePrefix="0" xfId="123">
      <alignment horizontal="right" vertical="center"/>
    </xf>
    <xf numFmtId="0" fontId="13" fillId="5" borderId="7" applyAlignment="1" pivotButton="0" quotePrefix="0" xfId="0">
      <alignment horizontal="left" vertical="center"/>
    </xf>
    <xf numFmtId="0" fontId="16" fillId="0" borderId="7" applyAlignment="1" pivotButton="0" quotePrefix="0" xfId="0">
      <alignment vertical="center"/>
    </xf>
    <xf numFmtId="0" fontId="13" fillId="0" borderId="7" applyAlignment="1" pivotButton="0" quotePrefix="0" xfId="0">
      <alignment horizontal="right" vertical="center"/>
    </xf>
    <xf numFmtId="168" fontId="13" fillId="6" borderId="0" applyAlignment="1" pivotButton="0" quotePrefix="0" xfId="123">
      <alignment vertical="center"/>
    </xf>
    <xf numFmtId="168" fontId="13" fillId="6" borderId="27" applyAlignment="1" pivotButton="0" quotePrefix="0" xfId="123">
      <alignment vertical="center"/>
    </xf>
    <xf numFmtId="168" fontId="16" fillId="5" borderId="24" applyAlignment="1" pivotButton="0" quotePrefix="0" xfId="0">
      <alignment horizontal="center" vertical="center"/>
    </xf>
    <xf numFmtId="168" fontId="13" fillId="6" borderId="27" applyAlignment="1" pivotButton="0" quotePrefix="0" xfId="0">
      <alignment horizontal="center" vertical="center"/>
    </xf>
    <xf numFmtId="168" fontId="13" fillId="6" borderId="4" applyAlignment="1" pivotButton="0" quotePrefix="0" xfId="0">
      <alignment horizontal="center" vertical="center"/>
    </xf>
    <xf numFmtId="168" fontId="13" fillId="5" borderId="27" applyAlignment="1" pivotButton="0" quotePrefix="0" xfId="0">
      <alignment horizontal="center" vertical="center"/>
    </xf>
    <xf numFmtId="168" fontId="13" fillId="5" borderId="4" applyAlignment="1" pivotButton="0" quotePrefix="0" xfId="0">
      <alignment horizontal="center" vertical="center"/>
    </xf>
    <xf numFmtId="170" fontId="13" fillId="5" borderId="16" applyAlignment="1" pivotButton="0" quotePrefix="0" xfId="0">
      <alignment vertical="center"/>
    </xf>
    <xf numFmtId="170" fontId="13" fillId="5" borderId="0" applyAlignment="1" pivotButton="0" quotePrefix="0" xfId="123">
      <alignment vertical="center"/>
    </xf>
    <xf numFmtId="170" fontId="13" fillId="5" borderId="44" applyAlignment="1" pivotButton="0" quotePrefix="0" xfId="123">
      <alignment vertical="center"/>
    </xf>
    <xf numFmtId="170" fontId="13" fillId="5" borderId="39" applyAlignment="1" pivotButton="0" quotePrefix="0" xfId="123">
      <alignment vertical="center"/>
    </xf>
    <xf numFmtId="170" fontId="13" fillId="5" borderId="24" applyAlignment="1" pivotButton="0" quotePrefix="0" xfId="123">
      <alignment vertical="center"/>
    </xf>
    <xf numFmtId="170" fontId="13" fillId="5" borderId="27" applyAlignment="1" pivotButton="0" quotePrefix="0" xfId="123">
      <alignment vertical="center"/>
    </xf>
    <xf numFmtId="170" fontId="13" fillId="5" borderId="24" applyAlignment="1" pivotButton="0" quotePrefix="0" xfId="0">
      <alignment vertical="center"/>
    </xf>
    <xf numFmtId="170" fontId="13" fillId="5" borderId="27" applyAlignment="1" pivotButton="0" quotePrefix="0" xfId="0">
      <alignment vertical="center"/>
    </xf>
    <xf numFmtId="170" fontId="13" fillId="0" borderId="0" applyAlignment="1" pivotButton="0" quotePrefix="0" xfId="123">
      <alignment vertical="center"/>
    </xf>
    <xf numFmtId="0" fontId="13" fillId="0" borderId="34" applyAlignment="1" pivotButton="0" quotePrefix="0" xfId="0">
      <alignment vertical="center"/>
    </xf>
    <xf numFmtId="0" fontId="5" fillId="2" borderId="0" applyAlignment="1" pivotButton="0" quotePrefix="0" xfId="142">
      <alignment horizontal="center" vertical="center"/>
    </xf>
    <xf numFmtId="168" fontId="13" fillId="6" borderId="0" applyAlignment="1" pivotButton="0" quotePrefix="0" xfId="142">
      <alignment horizontal="right" vertical="center"/>
    </xf>
    <xf numFmtId="168" fontId="13" fillId="0" borderId="8" applyAlignment="1" pivotButton="0" quotePrefix="0" xfId="124">
      <alignment horizontal="right" vertical="center"/>
    </xf>
    <xf numFmtId="168" fontId="13" fillId="0" borderId="0" applyAlignment="1" pivotButton="0" quotePrefix="0" xfId="124">
      <alignment horizontal="right" vertical="center"/>
    </xf>
    <xf numFmtId="168" fontId="13" fillId="5" borderId="0" applyAlignment="1" pivotButton="0" quotePrefix="0" xfId="124">
      <alignment horizontal="right" vertical="center"/>
    </xf>
    <xf numFmtId="168" fontId="13" fillId="5" borderId="8" applyAlignment="1" pivotButton="0" quotePrefix="0" xfId="124">
      <alignment horizontal="right" vertical="center"/>
    </xf>
    <xf numFmtId="168" fontId="13" fillId="0" borderId="0" applyAlignment="1" pivotButton="0" quotePrefix="0" xfId="124">
      <alignment horizontal="right" vertical="center"/>
    </xf>
    <xf numFmtId="168" fontId="13" fillId="6" borderId="0" applyAlignment="1" pivotButton="0" quotePrefix="0" xfId="124">
      <alignment horizontal="right" vertical="center"/>
    </xf>
    <xf numFmtId="168" fontId="16" fillId="0" borderId="8" applyAlignment="1" pivotButton="0" quotePrefix="0" xfId="124">
      <alignment horizontal="right" vertical="center"/>
    </xf>
    <xf numFmtId="168" fontId="16" fillId="6" borderId="0" applyAlignment="1" pivotButton="0" quotePrefix="0" xfId="124">
      <alignment horizontal="right" vertical="center"/>
    </xf>
    <xf numFmtId="168" fontId="16" fillId="0" borderId="0" applyAlignment="1" pivotButton="0" quotePrefix="0" xfId="124">
      <alignment horizontal="right" vertical="center"/>
    </xf>
    <xf numFmtId="168" fontId="16" fillId="6" borderId="4" applyAlignment="1" pivotButton="0" quotePrefix="0" xfId="143">
      <alignment horizontal="right" vertical="center"/>
    </xf>
    <xf numFmtId="168" fontId="25" fillId="6" borderId="4" applyAlignment="1" pivotButton="0" quotePrefix="0" xfId="131">
      <alignment horizontal="right" vertical="center"/>
    </xf>
    <xf numFmtId="168" fontId="16" fillId="6" borderId="34" applyAlignment="1" pivotButton="0" quotePrefix="0" xfId="143">
      <alignment horizontal="right" vertical="center"/>
    </xf>
    <xf numFmtId="168" fontId="16" fillId="6" borderId="4" applyAlignment="1" applyProtection="1" pivotButton="0" quotePrefix="0" xfId="123">
      <alignment horizontal="right" vertical="center"/>
      <protection locked="1" hidden="1"/>
    </xf>
    <xf numFmtId="0" fontId="22" fillId="0" borderId="0" applyAlignment="1" pivotButton="0" quotePrefix="0" xfId="0">
      <alignment horizontal="left" vertical="top"/>
    </xf>
    <xf numFmtId="0" fontId="13" fillId="5" borderId="0" applyAlignment="1" pivotButton="0" quotePrefix="0" xfId="140">
      <alignment horizontal="left" vertical="top"/>
    </xf>
    <xf numFmtId="0" fontId="13" fillId="5" borderId="0" applyAlignment="1" pivotButton="0" quotePrefix="0" xfId="140">
      <alignment horizontal="left" vertical="top"/>
    </xf>
    <xf numFmtId="0" fontId="13" fillId="5" borderId="0" applyAlignment="1" pivotButton="0" quotePrefix="0" xfId="140">
      <alignment horizontal="right" vertical="top"/>
    </xf>
    <xf numFmtId="0" fontId="13" fillId="5" borderId="0" applyAlignment="1" applyProtection="1" pivotButton="0" quotePrefix="0" xfId="0">
      <alignment horizontal="left" vertical="center"/>
      <protection locked="1" hidden="1"/>
    </xf>
    <xf numFmtId="0" fontId="13" fillId="5" borderId="0" pivotButton="0" quotePrefix="0" xfId="147"/>
    <xf numFmtId="0" fontId="13" fillId="5" borderId="0" pivotButton="0" quotePrefix="0" xfId="147"/>
    <xf numFmtId="0" fontId="13" fillId="5" borderId="0" applyAlignment="1" pivotButton="0" quotePrefix="0" xfId="0">
      <alignment horizontal="right" vertical="top"/>
    </xf>
    <xf numFmtId="0" fontId="13" fillId="5" borderId="0" applyAlignment="1" pivotButton="0" quotePrefix="0" xfId="140">
      <alignment horizontal="left" vertical="center"/>
    </xf>
    <xf numFmtId="1" fontId="13" fillId="5" borderId="0" applyAlignment="1" applyProtection="1" pivotButton="0" quotePrefix="0" xfId="0">
      <alignment horizontal="left" vertical="center"/>
      <protection locked="1" hidden="1"/>
    </xf>
    <xf numFmtId="0" fontId="13" fillId="5" borderId="0" applyAlignment="1" applyProtection="1" pivotButton="0" quotePrefix="0" xfId="0">
      <alignment horizontal="right" vertical="center"/>
      <protection locked="1" hidden="1"/>
    </xf>
    <xf numFmtId="0" fontId="13" fillId="5" borderId="0" applyAlignment="1" applyProtection="1" pivotButton="0" quotePrefix="0" xfId="0">
      <alignment horizontal="right" vertical="top"/>
      <protection locked="1" hidden="1"/>
    </xf>
    <xf numFmtId="0" fontId="0" fillId="0" borderId="0" pivotButton="0" quotePrefix="0" xfId="0"/>
    <xf numFmtId="0" fontId="13" fillId="5" borderId="0" applyAlignment="1" pivotButton="0" quotePrefix="0" xfId="123">
      <alignment horizontal="left" vertical="center"/>
    </xf>
    <xf numFmtId="0" fontId="16" fillId="0" borderId="0" applyAlignment="1" pivotButton="0" quotePrefix="0" xfId="123">
      <alignment horizontal="right" vertical="center"/>
    </xf>
    <xf numFmtId="0" fontId="16" fillId="0" borderId="0" applyAlignment="1" pivotButton="0" quotePrefix="0" xfId="123">
      <alignment vertical="center"/>
    </xf>
    <xf numFmtId="0" fontId="30" fillId="0" borderId="0" applyAlignment="1" pivotButton="0" quotePrefix="0" xfId="123">
      <alignment vertical="center"/>
    </xf>
    <xf numFmtId="0" fontId="16" fillId="0" borderId="0" applyAlignment="1" pivotButton="0" quotePrefix="0" xfId="0">
      <alignment vertical="center"/>
    </xf>
    <xf numFmtId="0" fontId="16" fillId="0" borderId="0" applyAlignment="1" pivotButton="0" quotePrefix="0" xfId="123">
      <alignment horizontal="center" vertical="center"/>
    </xf>
    <xf numFmtId="0" fontId="13" fillId="0" borderId="0" applyAlignment="1" pivotButton="0" quotePrefix="0" xfId="123">
      <alignment horizontal="right" vertical="center"/>
    </xf>
    <xf numFmtId="0" fontId="4" fillId="0" borderId="0" applyAlignment="1" pivotButton="0" quotePrefix="0" xfId="0">
      <alignment horizontal="right" vertical="center"/>
    </xf>
    <xf numFmtId="0" fontId="13" fillId="0" borderId="0" applyAlignment="1" pivotButton="0" quotePrefix="0" xfId="0">
      <alignment horizontal="right" vertical="center"/>
    </xf>
    <xf numFmtId="0" fontId="13" fillId="2" borderId="0" applyAlignment="1" pivotButton="0" quotePrefix="0" xfId="0">
      <alignment horizontal="left" vertical="center"/>
    </xf>
    <xf numFmtId="0" fontId="13" fillId="2" borderId="0" applyAlignment="1" pivotButton="0" quotePrefix="0" xfId="132">
      <alignment horizontal="center" vertical="center"/>
    </xf>
    <xf numFmtId="0" fontId="13" fillId="2" borderId="0" applyAlignment="1" pivotButton="0" quotePrefix="0" xfId="132">
      <alignment horizontal="right" vertical="center"/>
    </xf>
    <xf numFmtId="0" fontId="13" fillId="0" borderId="0" applyAlignment="1" pivotButton="0" quotePrefix="0" xfId="0">
      <alignment horizontal="left" vertical="center"/>
    </xf>
    <xf numFmtId="0" fontId="0" fillId="0" borderId="0" applyAlignment="1" pivotButton="0" quotePrefix="0" xfId="0">
      <alignment vertical="center"/>
    </xf>
    <xf numFmtId="0" fontId="0" fillId="0" borderId="0" applyAlignment="1" pivotButton="0" quotePrefix="0" xfId="0">
      <alignment vertical="center"/>
    </xf>
    <xf numFmtId="0" fontId="13" fillId="0" borderId="0" applyAlignment="1" pivotButton="0" quotePrefix="0" xfId="0">
      <alignment horizontal="right" vertical="center"/>
    </xf>
    <xf numFmtId="0" fontId="13" fillId="0" borderId="34" applyAlignment="1" pivotButton="0" quotePrefix="0" xfId="0">
      <alignment horizontal="right" vertical="center"/>
    </xf>
    <xf numFmtId="0" fontId="13" fillId="2" borderId="0" applyAlignment="1" pivotButton="0" quotePrefix="0" xfId="0">
      <alignment horizontal="right" vertical="center"/>
    </xf>
    <xf numFmtId="0" fontId="13" fillId="2" borderId="34" applyAlignment="1" pivotButton="0" quotePrefix="0" xfId="0">
      <alignment horizontal="right" vertical="center"/>
    </xf>
    <xf numFmtId="0" fontId="69" fillId="0" borderId="0" pivotButton="0" quotePrefix="0" xfId="0"/>
    <xf numFmtId="0" fontId="69" fillId="0" borderId="0" applyAlignment="1" pivotButton="0" quotePrefix="0" xfId="0">
      <alignment vertical="center"/>
    </xf>
    <xf numFmtId="0" fontId="67" fillId="2" borderId="0" applyAlignment="1" pivotButton="0" quotePrefix="0" xfId="134">
      <alignment vertical="center"/>
    </xf>
    <xf numFmtId="0" fontId="13" fillId="2" borderId="0" applyAlignment="1" pivotButton="0" quotePrefix="0" xfId="142">
      <alignment horizontal="left" vertical="center"/>
    </xf>
    <xf numFmtId="0" fontId="13" fillId="2" borderId="0" applyAlignment="1" pivotButton="0" quotePrefix="0" xfId="142">
      <alignment horizontal="center" vertical="center"/>
    </xf>
    <xf numFmtId="0" fontId="13" fillId="2" borderId="4" applyAlignment="1" pivotButton="0" quotePrefix="0" xfId="142">
      <alignment horizontal="left" vertical="center"/>
    </xf>
    <xf numFmtId="0" fontId="13" fillId="2" borderId="4" applyAlignment="1" pivotButton="0" quotePrefix="0" xfId="142">
      <alignment horizontal="center" vertical="center"/>
    </xf>
    <xf numFmtId="0" fontId="13" fillId="2" borderId="4" applyAlignment="1" pivotButton="0" quotePrefix="0" xfId="142">
      <alignment horizontal="right" vertical="center"/>
    </xf>
    <xf numFmtId="0" fontId="67" fillId="2" borderId="0" applyAlignment="1" pivotButton="0" quotePrefix="0" xfId="142">
      <alignment horizontal="center" vertical="center"/>
    </xf>
    <xf numFmtId="0" fontId="65" fillId="2" borderId="0" applyAlignment="1" pivotButton="0" quotePrefix="0" xfId="142">
      <alignment horizontal="center" vertical="center"/>
    </xf>
    <xf numFmtId="0" fontId="31" fillId="2" borderId="0" applyAlignment="1" pivotButton="0" quotePrefix="0" xfId="0">
      <alignment horizontal="center" vertical="center"/>
    </xf>
    <xf numFmtId="0" fontId="0" fillId="0" borderId="0" pivotButton="0" quotePrefix="0" xfId="0"/>
    <xf numFmtId="0" fontId="4" fillId="0" borderId="0" applyAlignment="1" pivotButton="0" quotePrefix="0" xfId="0">
      <alignment horizontal="center" vertical="center"/>
    </xf>
    <xf numFmtId="0" fontId="4" fillId="0" borderId="0" pivotButton="0" quotePrefix="0" xfId="0"/>
    <xf numFmtId="168" fontId="16" fillId="5" borderId="0" applyAlignment="1" pivotButton="0" quotePrefix="0" xfId="123">
      <alignment horizontal="center" vertical="center"/>
    </xf>
    <xf numFmtId="0" fontId="30" fillId="0" borderId="0" pivotButton="0" quotePrefix="0" xfId="0"/>
    <xf numFmtId="168" fontId="16" fillId="0" borderId="7" applyAlignment="1" pivotButton="0" quotePrefix="0" xfId="123">
      <alignment vertical="center"/>
    </xf>
    <xf numFmtId="172" fontId="16" fillId="0" borderId="7" applyAlignment="1" pivotButton="0" quotePrefix="0" xfId="123">
      <alignment vertical="center"/>
    </xf>
    <xf numFmtId="0" fontId="0" fillId="0" borderId="0" pivotButton="0" quotePrefix="0" xfId="0"/>
    <xf numFmtId="0" fontId="0" fillId="0" borderId="0" pivotButton="0" quotePrefix="0" xfId="0"/>
    <xf numFmtId="0" fontId="0" fillId="0" borderId="0" pivotButton="0" quotePrefix="0" xfId="0"/>
    <xf numFmtId="0" fontId="67" fillId="2" borderId="0" applyAlignment="1" pivotButton="0" quotePrefix="0" xfId="0">
      <alignment vertical="center"/>
    </xf>
    <xf numFmtId="0" fontId="13" fillId="2" borderId="0" applyAlignment="1" pivotButton="0" quotePrefix="0" xfId="134">
      <alignment horizontal="center" vertical="center"/>
    </xf>
    <xf numFmtId="0" fontId="13" fillId="2" borderId="0" applyAlignment="1" pivotButton="0" quotePrefix="0" xfId="142">
      <alignment horizontal="right" vertical="center"/>
    </xf>
    <xf numFmtId="0" fontId="13" fillId="2" borderId="0" applyAlignment="1" pivotButton="0" quotePrefix="0" xfId="143">
      <alignment horizontal="left" vertical="center"/>
    </xf>
    <xf numFmtId="0" fontId="13" fillId="2" borderId="0" applyAlignment="1" pivotButton="0" quotePrefix="0" xfId="134">
      <alignment horizontal="center" vertical="center"/>
    </xf>
    <xf numFmtId="0" fontId="22" fillId="2" borderId="0" applyAlignment="1" pivotButton="0" quotePrefix="0" xfId="134">
      <alignment horizontal="center" vertical="center"/>
    </xf>
    <xf numFmtId="0" fontId="22" fillId="2" borderId="0" applyAlignment="1" pivotButton="0" quotePrefix="0" xfId="143">
      <alignment horizontal="left" vertical="center"/>
    </xf>
    <xf numFmtId="0" fontId="22" fillId="2" borderId="0" applyAlignment="1" pivotButton="0" quotePrefix="0" xfId="143">
      <alignment horizontal="right" vertical="center"/>
    </xf>
    <xf numFmtId="0" fontId="70" fillId="2" borderId="0" applyAlignment="1" pivotButton="0" quotePrefix="0" xfId="143">
      <alignment horizontal="center" vertical="center"/>
    </xf>
    <xf numFmtId="0" fontId="71" fillId="2" borderId="0" applyAlignment="1" pivotButton="0" quotePrefix="0" xfId="143">
      <alignment horizontal="center" vertical="center"/>
    </xf>
    <xf numFmtId="0" fontId="0" fillId="0" borderId="7" pivotButton="0" quotePrefix="0" xfId="0"/>
    <xf numFmtId="0" fontId="22" fillId="0" borderId="0" applyAlignment="1" pivotButton="0" quotePrefix="0" xfId="0">
      <alignment horizontal="left" vertical="center"/>
    </xf>
    <xf numFmtId="0" fontId="22" fillId="0" borderId="0" applyAlignment="1" pivotButton="0" quotePrefix="0" xfId="0">
      <alignment vertical="center"/>
    </xf>
    <xf numFmtId="0" fontId="32" fillId="0" borderId="0" applyAlignment="1" pivotButton="0" quotePrefix="0" xfId="0">
      <alignment vertical="center"/>
    </xf>
    <xf numFmtId="0" fontId="22" fillId="0" borderId="0" applyAlignment="1" pivotButton="0" quotePrefix="0" xfId="145">
      <alignment vertical="center"/>
    </xf>
    <xf numFmtId="0" fontId="22" fillId="0" borderId="0" applyAlignment="1" pivotButton="0" quotePrefix="0" xfId="145">
      <alignment horizontal="right" vertical="center"/>
    </xf>
    <xf numFmtId="0" fontId="32" fillId="0" borderId="0" applyAlignment="1" pivotButton="0" quotePrefix="0" xfId="145">
      <alignment vertical="center"/>
    </xf>
    <xf numFmtId="0" fontId="78" fillId="5" borderId="0" applyAlignment="1" applyProtection="1" pivotButton="0" quotePrefix="0" xfId="0">
      <alignment horizontal="center" vertical="center"/>
      <protection locked="1" hidden="1"/>
    </xf>
    <xf numFmtId="0" fontId="68" fillId="5" borderId="0" applyAlignment="1" applyProtection="1" pivotButton="0" quotePrefix="0" xfId="0">
      <alignment horizontal="center" vertical="center"/>
      <protection locked="1" hidden="1"/>
    </xf>
    <xf numFmtId="165" fontId="65" fillId="5" borderId="0" applyAlignment="1" applyProtection="1" pivotButton="0" quotePrefix="0" xfId="0">
      <alignment horizontal="center" vertical="center"/>
      <protection locked="1" hidden="1"/>
    </xf>
    <xf numFmtId="164" fontId="65" fillId="5" borderId="0" applyAlignment="1" applyProtection="1" pivotButton="0" quotePrefix="0" xfId="0">
      <alignment horizontal="center" vertical="center"/>
      <protection locked="1" hidden="1"/>
    </xf>
    <xf numFmtId="0" fontId="65" fillId="5" borderId="0" applyAlignment="1" applyProtection="1" pivotButton="0" quotePrefix="0" xfId="0">
      <alignment horizontal="center" vertical="center"/>
      <protection locked="1" hidden="1"/>
    </xf>
    <xf numFmtId="1" fontId="13" fillId="5" borderId="0" applyAlignment="1" applyProtection="1" pivotButton="0" quotePrefix="0" xfId="0">
      <alignment vertical="center"/>
      <protection locked="1" hidden="1"/>
    </xf>
    <xf numFmtId="1" fontId="13" fillId="5" borderId="0" applyAlignment="1" applyProtection="1" pivotButton="0" quotePrefix="0" xfId="0">
      <alignment horizontal="right" vertical="center"/>
      <protection locked="1" hidden="1"/>
    </xf>
    <xf numFmtId="1" fontId="13" fillId="5" borderId="0" applyAlignment="1" applyProtection="1" pivotButton="0" quotePrefix="0" xfId="0">
      <alignment horizontal="right" vertical="center"/>
      <protection locked="1" hidden="1"/>
    </xf>
    <xf numFmtId="0" fontId="77" fillId="5" borderId="0" applyAlignment="1" applyProtection="1" pivotButton="0" quotePrefix="0" xfId="0">
      <alignment horizontal="left" vertical="center"/>
      <protection locked="1" hidden="1"/>
    </xf>
    <xf numFmtId="0" fontId="77" fillId="5" borderId="0" applyAlignment="1" applyProtection="1" pivotButton="0" quotePrefix="0" xfId="0">
      <alignment horizontal="right" vertical="center"/>
      <protection locked="1" hidden="1"/>
    </xf>
    <xf numFmtId="0" fontId="77" fillId="0" borderId="0" applyAlignment="1" applyProtection="1" pivotButton="0" quotePrefix="0" xfId="0">
      <alignment horizontal="right" vertical="center"/>
      <protection locked="1" hidden="1"/>
    </xf>
    <xf numFmtId="0" fontId="13" fillId="5" borderId="0" applyAlignment="1" applyProtection="1" pivotButton="0" quotePrefix="0" xfId="0">
      <alignment vertical="center"/>
      <protection locked="1" hidden="1"/>
    </xf>
    <xf numFmtId="0" fontId="13" fillId="5" borderId="0" applyAlignment="1" applyProtection="1" pivotButton="0" quotePrefix="0" xfId="147">
      <alignment vertical="center"/>
      <protection locked="1" hidden="1"/>
    </xf>
    <xf numFmtId="0" fontId="13" fillId="5" borderId="0" applyAlignment="1" applyProtection="1" pivotButton="0" quotePrefix="0" xfId="147">
      <alignment vertical="center"/>
      <protection locked="1" hidden="1"/>
    </xf>
    <xf numFmtId="0" fontId="13" fillId="5" borderId="0" applyAlignment="1" applyProtection="1" pivotButton="0" quotePrefix="0" xfId="147">
      <alignment horizontal="right" vertical="center"/>
      <protection locked="1" hidden="1"/>
    </xf>
    <xf numFmtId="0" fontId="22" fillId="5" borderId="0" applyAlignment="1" applyProtection="1" pivotButton="0" quotePrefix="0" xfId="0">
      <alignment vertical="center"/>
      <protection locked="1" hidden="1"/>
    </xf>
    <xf numFmtId="0" fontId="13" fillId="5" borderId="0" applyAlignment="1" applyProtection="1" pivotButton="0" quotePrefix="0" xfId="0">
      <alignment horizontal="right" vertical="center"/>
      <protection locked="1" hidden="1"/>
    </xf>
    <xf numFmtId="0" fontId="22" fillId="0" borderId="0" applyAlignment="1" pivotButton="0" quotePrefix="0" xfId="0">
      <alignment horizontal="left" vertical="center"/>
    </xf>
    <xf numFmtId="0" fontId="13" fillId="5" borderId="0" applyAlignment="1" pivotButton="0" quotePrefix="0" xfId="140">
      <alignment horizontal="left" vertical="center"/>
    </xf>
    <xf numFmtId="0" fontId="13" fillId="5" borderId="0" applyAlignment="1" pivotButton="0" quotePrefix="0" xfId="140">
      <alignment horizontal="right" vertical="center"/>
    </xf>
    <xf numFmtId="0" fontId="65" fillId="5" borderId="0" applyAlignment="1" pivotButton="0" quotePrefix="0" xfId="140">
      <alignment horizontal="center" vertical="center"/>
    </xf>
    <xf numFmtId="0" fontId="65" fillId="5" borderId="0" applyAlignment="1" pivotButton="0" quotePrefix="0" xfId="140">
      <alignment horizontal="center" vertical="top"/>
    </xf>
    <xf numFmtId="0" fontId="67" fillId="5" borderId="0" applyAlignment="1" pivotButton="0" quotePrefix="0" xfId="140">
      <alignment horizontal="center" vertical="center"/>
    </xf>
    <xf numFmtId="0" fontId="77" fillId="5" borderId="0" applyAlignment="1" applyProtection="1" pivotButton="0" quotePrefix="0" xfId="0">
      <alignment vertical="center"/>
      <protection locked="1" hidden="1"/>
    </xf>
    <xf numFmtId="0" fontId="77" fillId="5" borderId="0" applyAlignment="1" applyProtection="1" pivotButton="0" quotePrefix="0" xfId="147">
      <alignment vertical="center"/>
      <protection locked="1" hidden="1"/>
    </xf>
    <xf numFmtId="0" fontId="77" fillId="5" borderId="0" applyAlignment="1" applyProtection="1" pivotButton="0" quotePrefix="0" xfId="147">
      <alignment vertical="center"/>
      <protection locked="1" hidden="1"/>
    </xf>
    <xf numFmtId="0" fontId="77" fillId="5" borderId="0" applyAlignment="1" applyProtection="1" pivotButton="0" quotePrefix="0" xfId="0">
      <alignment horizontal="right" vertical="center"/>
      <protection locked="1" hidden="1"/>
    </xf>
    <xf numFmtId="0" fontId="13" fillId="5" borderId="0" applyAlignment="1" applyProtection="1" pivotButton="0" quotePrefix="0" xfId="147">
      <alignment vertical="center"/>
      <protection locked="1" hidden="1"/>
    </xf>
    <xf numFmtId="0" fontId="69" fillId="0" borderId="0" pivotButton="0" quotePrefix="0" xfId="0"/>
    <xf numFmtId="0" fontId="13" fillId="5" borderId="0" applyAlignment="1" pivotButton="0" quotePrefix="0" xfId="0">
      <alignment vertical="center"/>
    </xf>
    <xf numFmtId="0" fontId="16" fillId="5" borderId="0" applyAlignment="1" pivotButton="0" quotePrefix="0" xfId="0">
      <alignment vertical="center"/>
    </xf>
    <xf numFmtId="0" fontId="13" fillId="5" borderId="0" applyAlignment="1" pivotButton="0" quotePrefix="0" xfId="0">
      <alignment vertical="top"/>
    </xf>
    <xf numFmtId="0" fontId="16" fillId="5" borderId="0" applyAlignment="1" pivotButton="0" quotePrefix="0" xfId="0">
      <alignment vertical="top"/>
    </xf>
    <xf numFmtId="0" fontId="13" fillId="5" borderId="4" applyAlignment="1" pivotButton="0" quotePrefix="0" xfId="0">
      <alignment vertical="center"/>
    </xf>
    <xf numFmtId="0" fontId="16" fillId="5" borderId="4" applyAlignment="1" pivotButton="0" quotePrefix="0" xfId="0">
      <alignment vertical="center"/>
    </xf>
    <xf numFmtId="0" fontId="13" fillId="5" borderId="4" applyAlignment="1" pivotButton="0" quotePrefix="0" xfId="0">
      <alignment horizontal="right" vertical="center"/>
    </xf>
    <xf numFmtId="0" fontId="0" fillId="5" borderId="0" applyAlignment="1" pivotButton="0" quotePrefix="0" xfId="0">
      <alignment vertical="top"/>
    </xf>
    <xf numFmtId="0" fontId="13" fillId="5" borderId="64" applyAlignment="1" pivotButton="0" quotePrefix="0" xfId="0">
      <alignment horizontal="center" vertical="center" wrapText="1"/>
    </xf>
    <xf numFmtId="0" fontId="13" fillId="5" borderId="65" applyAlignment="1" pivotButton="0" quotePrefix="0" xfId="0">
      <alignment horizontal="center" vertical="center" wrapText="1"/>
    </xf>
    <xf numFmtId="0" fontId="65" fillId="0" borderId="0" applyAlignment="1" pivotButton="0" quotePrefix="0" xfId="140">
      <alignment vertical="center"/>
    </xf>
    <xf numFmtId="0" fontId="69" fillId="5" borderId="0" applyAlignment="1" pivotButton="0" quotePrefix="0" xfId="140">
      <alignment horizontal="center" vertical="center"/>
    </xf>
    <xf numFmtId="0" fontId="13" fillId="5" borderId="0" applyAlignment="1" pivotButton="0" quotePrefix="0" xfId="0">
      <alignment vertical="center"/>
    </xf>
    <xf numFmtId="0" fontId="13" fillId="5" borderId="0" applyAlignment="1" pivotButton="0" quotePrefix="0" xfId="140">
      <alignment horizontal="center" vertical="center"/>
    </xf>
    <xf numFmtId="0" fontId="13" fillId="5" borderId="66" applyAlignment="1" pivotButton="0" quotePrefix="0" xfId="0">
      <alignment vertical="center"/>
    </xf>
    <xf numFmtId="0" fontId="13" fillId="5" borderId="12" applyAlignment="1" pivotButton="0" quotePrefix="0" xfId="0">
      <alignment vertical="center"/>
    </xf>
    <xf numFmtId="0" fontId="16" fillId="5" borderId="0" applyAlignment="1" pivotButton="0" quotePrefix="0" xfId="140">
      <alignment horizontal="center" vertical="center"/>
    </xf>
    <xf numFmtId="0" fontId="67" fillId="2" borderId="0" applyAlignment="1" pivotButton="0" quotePrefix="0" xfId="143">
      <alignment horizontal="center" vertical="center"/>
    </xf>
    <xf numFmtId="0" fontId="68" fillId="2" borderId="0" applyAlignment="1" pivotButton="0" quotePrefix="0" xfId="143">
      <alignment horizontal="center" vertical="center"/>
    </xf>
    <xf numFmtId="0" fontId="65" fillId="0" borderId="0" applyAlignment="1" pivotButton="0" quotePrefix="0" xfId="0">
      <alignment vertical="center"/>
    </xf>
    <xf numFmtId="0" fontId="0" fillId="0" borderId="0" applyAlignment="1" pivotButton="0" quotePrefix="0" xfId="0">
      <alignment vertical="center"/>
    </xf>
    <xf numFmtId="168" fontId="0" fillId="0" borderId="0" pivotButton="0" quotePrefix="0" xfId="123"/>
    <xf numFmtId="0" fontId="13" fillId="2" borderId="0" applyAlignment="1" pivotButton="0" quotePrefix="0" xfId="143">
      <alignment horizontal="right" vertical="center"/>
    </xf>
    <xf numFmtId="168" fontId="16" fillId="5" borderId="0" applyAlignment="1" pivotButton="0" quotePrefix="0" xfId="123">
      <alignment vertical="center"/>
    </xf>
    <xf numFmtId="170" fontId="13" fillId="5" borderId="0" applyAlignment="1" pivotButton="0" quotePrefix="0" xfId="0">
      <alignment horizontal="right" vertical="center"/>
    </xf>
    <xf numFmtId="168" fontId="16" fillId="5" borderId="16" applyAlignment="1" pivotButton="0" quotePrefix="0" xfId="123">
      <alignment vertical="center"/>
    </xf>
    <xf numFmtId="168" fontId="16" fillId="5" borderId="24" applyAlignment="1" pivotButton="0" quotePrefix="0" xfId="123">
      <alignment vertical="center"/>
    </xf>
    <xf numFmtId="168" fontId="13" fillId="5" borderId="27" applyAlignment="1" pivotButton="0" quotePrefix="0" xfId="123">
      <alignment vertical="center"/>
    </xf>
    <xf numFmtId="168" fontId="13" fillId="5" borderId="4" applyAlignment="1" pivotButton="0" quotePrefix="0" xfId="123">
      <alignment vertical="center"/>
    </xf>
    <xf numFmtId="0" fontId="79" fillId="0" borderId="34" applyAlignment="1" pivotButton="0" quotePrefix="0" xfId="0">
      <alignment horizontal="center" vertical="center"/>
    </xf>
    <xf numFmtId="168" fontId="77" fillId="0" borderId="0" applyAlignment="1" pivotButton="0" quotePrefix="0" xfId="124">
      <alignment horizontal="right" vertical="center"/>
    </xf>
    <xf numFmtId="168" fontId="77" fillId="5" borderId="0" applyAlignment="1" pivotButton="0" quotePrefix="0" xfId="124">
      <alignment horizontal="right" vertical="center"/>
    </xf>
    <xf numFmtId="0" fontId="79" fillId="0" borderId="0" pivotButton="0" quotePrefix="0" xfId="0"/>
    <xf numFmtId="0" fontId="79" fillId="0" borderId="8" applyAlignment="1" pivotButton="0" quotePrefix="0" xfId="0">
      <alignment horizontal="center" vertical="center"/>
    </xf>
    <xf numFmtId="168" fontId="13" fillId="5" borderId="0" applyAlignment="1" pivotButton="0" quotePrefix="0" xfId="123">
      <alignment horizontal="center" vertical="center"/>
    </xf>
    <xf numFmtId="168" fontId="22" fillId="5" borderId="0" applyAlignment="1" pivotButton="0" quotePrefix="0" xfId="131">
      <alignment horizontal="right" vertical="center"/>
    </xf>
    <xf numFmtId="0" fontId="13" fillId="5" borderId="8" applyAlignment="1" pivotButton="0" quotePrefix="1" xfId="143">
      <alignment horizontal="center" vertical="center"/>
    </xf>
    <xf numFmtId="168" fontId="22" fillId="5" borderId="34" applyAlignment="1" pivotButton="0" quotePrefix="0" xfId="131">
      <alignment horizontal="right" vertical="center"/>
    </xf>
    <xf numFmtId="168" fontId="13" fillId="5" borderId="0" applyAlignment="1" applyProtection="1" pivotButton="0" quotePrefix="0" xfId="130">
      <alignment vertical="center"/>
      <protection locked="0" hidden="1"/>
    </xf>
    <xf numFmtId="168" fontId="13" fillId="5" borderId="34" applyAlignment="1" pivotButton="0" quotePrefix="0" xfId="142">
      <alignment horizontal="right" vertical="center"/>
    </xf>
    <xf numFmtId="0" fontId="22" fillId="0" borderId="34" applyAlignment="1" pivotButton="0" quotePrefix="0" xfId="145">
      <alignment horizontal="center" vertical="center"/>
    </xf>
    <xf numFmtId="168" fontId="22" fillId="5" borderId="0" applyAlignment="1" pivotButton="0" quotePrefix="0" xfId="123">
      <alignment horizontal="center" vertical="center"/>
    </xf>
    <xf numFmtId="168" fontId="22" fillId="5" borderId="0" applyAlignment="1" pivotButton="0" quotePrefix="0" xfId="123">
      <alignment horizontal="right" vertical="center"/>
    </xf>
    <xf numFmtId="168" fontId="25" fillId="4" borderId="49" applyAlignment="1" pivotButton="0" quotePrefix="0" xfId="0">
      <alignment vertical="center" wrapText="1"/>
    </xf>
    <xf numFmtId="168" fontId="16" fillId="5" borderId="0" applyAlignment="1" pivotButton="0" quotePrefix="0" xfId="124">
      <alignment horizontal="right" vertical="center"/>
    </xf>
    <xf numFmtId="0" fontId="13" fillId="2" borderId="4" applyAlignment="1" pivotButton="0" quotePrefix="0" xfId="132">
      <alignment horizontal="right" vertical="center"/>
    </xf>
    <xf numFmtId="0" fontId="13" fillId="2" borderId="10" applyAlignment="1" pivotButton="0" quotePrefix="0" xfId="135">
      <alignment horizontal="center" vertical="center"/>
    </xf>
    <xf numFmtId="0" fontId="13" fillId="0" borderId="0" applyAlignment="1" pivotButton="0" quotePrefix="0" xfId="0">
      <alignment horizontal="left" vertical="center"/>
    </xf>
    <xf numFmtId="0" fontId="13" fillId="0" borderId="0" applyAlignment="1" pivotButton="0" quotePrefix="0" xfId="0">
      <alignment horizontal="left" vertical="top"/>
    </xf>
    <xf numFmtId="0" fontId="13" fillId="0" borderId="0" applyAlignment="1" pivotButton="0" quotePrefix="0" xfId="0">
      <alignment horizontal="right" vertical="top"/>
    </xf>
    <xf numFmtId="0" fontId="13" fillId="2" borderId="4" applyAlignment="1" pivotButton="0" quotePrefix="0" xfId="0">
      <alignment horizontal="left" vertical="center"/>
    </xf>
    <xf numFmtId="0" fontId="13" fillId="2" borderId="4" applyAlignment="1" pivotButton="0" quotePrefix="0" xfId="0">
      <alignment horizontal="center" vertical="center"/>
    </xf>
    <xf numFmtId="0" fontId="0" fillId="0" borderId="4" applyAlignment="1" pivotButton="0" quotePrefix="0" xfId="0">
      <alignment vertical="center"/>
    </xf>
    <xf numFmtId="0" fontId="0" fillId="0" borderId="4" applyAlignment="1" pivotButton="0" quotePrefix="0" xfId="0">
      <alignment horizontal="centerContinuous" vertical="center"/>
    </xf>
    <xf numFmtId="0" fontId="13" fillId="0" borderId="67" applyAlignment="1" applyProtection="1" pivotButton="0" quotePrefix="0" xfId="139">
      <alignment horizontal="center" vertical="center" wrapText="1"/>
      <protection locked="1" hidden="1"/>
    </xf>
    <xf numFmtId="0" fontId="13" fillId="0" borderId="53" applyAlignment="1" applyProtection="1" pivotButton="0" quotePrefix="0" xfId="139">
      <alignment horizontal="center" vertical="center" wrapText="1"/>
      <protection locked="1" hidden="1"/>
    </xf>
    <xf numFmtId="0" fontId="13" fillId="0" borderId="51" applyAlignment="1" applyProtection="1" pivotButton="0" quotePrefix="0" xfId="139">
      <alignment horizontal="center" vertical="center" wrapText="1"/>
      <protection locked="1" hidden="1"/>
    </xf>
    <xf numFmtId="168" fontId="16" fillId="6" borderId="68" applyAlignment="1" applyProtection="1" pivotButton="0" quotePrefix="0" xfId="123">
      <alignment horizontal="right" vertical="center"/>
      <protection locked="1" hidden="1"/>
    </xf>
    <xf numFmtId="0" fontId="13" fillId="5" borderId="69" applyAlignment="1" pivotButton="0" quotePrefix="0" xfId="0">
      <alignment horizontal="center" vertical="center" wrapText="1"/>
    </xf>
    <xf numFmtId="168" fontId="13" fillId="5" borderId="8" applyAlignment="1" pivotButton="0" quotePrefix="0" xfId="0">
      <alignment vertical="center" wrapText="1"/>
    </xf>
    <xf numFmtId="168" fontId="16" fillId="6" borderId="41" applyAlignment="1" applyProtection="1" pivotButton="0" quotePrefix="0" xfId="123">
      <alignment horizontal="right" vertical="center"/>
      <protection locked="1" hidden="1"/>
    </xf>
    <xf numFmtId="168" fontId="77" fillId="0" borderId="0" applyAlignment="1" pivotButton="0" quotePrefix="0" xfId="124">
      <alignment horizontal="right" vertical="center"/>
    </xf>
    <xf numFmtId="170" fontId="13" fillId="5" borderId="70" applyAlignment="1" pivotButton="0" quotePrefix="0" xfId="0">
      <alignment vertical="center"/>
    </xf>
    <xf numFmtId="170" fontId="13" fillId="5" borderId="28" applyAlignment="1" pivotButton="0" quotePrefix="0" xfId="0">
      <alignment vertical="center"/>
    </xf>
    <xf numFmtId="170" fontId="13" fillId="5" borderId="71" applyAlignment="1" pivotButton="0" quotePrefix="0" xfId="0">
      <alignment vertical="center"/>
    </xf>
    <xf numFmtId="0" fontId="13" fillId="5" borderId="0" applyAlignment="1" pivotButton="0" quotePrefix="0" xfId="0">
      <alignment horizontal="centerContinuous" vertical="center"/>
    </xf>
    <xf numFmtId="168" fontId="13" fillId="5" borderId="8" applyAlignment="1" pivotButton="0" quotePrefix="0" xfId="123">
      <alignment horizontal="right" vertical="center"/>
    </xf>
    <xf numFmtId="0" fontId="13" fillId="5" borderId="0" pivotButton="0" quotePrefix="0" xfId="0"/>
    <xf numFmtId="0" fontId="16" fillId="0" borderId="4" applyAlignment="1" pivotButton="0" quotePrefix="0" xfId="0">
      <alignment horizontal="centerContinuous" vertical="center"/>
    </xf>
    <xf numFmtId="168" fontId="16" fillId="6" borderId="41" applyAlignment="1" pivotButton="0" quotePrefix="0" xfId="123">
      <alignment horizontal="right" vertical="center"/>
    </xf>
    <xf numFmtId="168" fontId="16" fillId="5" borderId="4" applyAlignment="1" pivotButton="0" quotePrefix="0" xfId="123">
      <alignment horizontal="right" vertical="center"/>
    </xf>
    <xf numFmtId="168" fontId="16" fillId="6" borderId="4" applyAlignment="1" pivotButton="0" quotePrefix="0" xfId="123">
      <alignment horizontal="right" vertical="center"/>
    </xf>
    <xf numFmtId="168" fontId="16" fillId="0" borderId="4" applyAlignment="1" pivotButton="0" quotePrefix="0" xfId="123">
      <alignment vertical="center"/>
    </xf>
    <xf numFmtId="170" fontId="13" fillId="0" borderId="4" applyAlignment="1" pivotButton="0" quotePrefix="0" xfId="0">
      <alignment horizontal="right" vertical="center"/>
    </xf>
    <xf numFmtId="0" fontId="16" fillId="0" borderId="41" applyAlignment="1" pivotButton="0" quotePrefix="0" xfId="0">
      <alignment horizontal="centerContinuous" vertical="center"/>
    </xf>
    <xf numFmtId="0" fontId="13" fillId="0" borderId="34" applyAlignment="1" pivotButton="0" quotePrefix="0" xfId="0">
      <alignment horizontal="center" vertical="center"/>
    </xf>
    <xf numFmtId="0" fontId="13" fillId="0" borderId="8" applyAlignment="1" pivotButton="0" quotePrefix="0" xfId="0">
      <alignment vertical="center"/>
    </xf>
    <xf numFmtId="0" fontId="13" fillId="0" borderId="45" applyAlignment="1" pivotButton="0" quotePrefix="0" xfId="0">
      <alignment horizontal="center" vertical="center"/>
    </xf>
    <xf numFmtId="0" fontId="13" fillId="0" borderId="41" applyAlignment="1" pivotButton="0" quotePrefix="0" xfId="0">
      <alignment vertical="center"/>
    </xf>
    <xf numFmtId="0" fontId="16" fillId="0" borderId="0" applyAlignment="1" pivotButton="0" quotePrefix="0" xfId="0">
      <alignment horizontal="center" vertical="center"/>
    </xf>
    <xf numFmtId="0" fontId="16" fillId="0" borderId="14" applyAlignment="1" pivotButton="0" quotePrefix="0" xfId="0">
      <alignment horizontal="center" vertical="center"/>
    </xf>
    <xf numFmtId="170" fontId="13" fillId="0" borderId="16" applyAlignment="1" pivotButton="0" quotePrefix="0" xfId="0">
      <alignment vertical="center"/>
    </xf>
    <xf numFmtId="0" fontId="16" fillId="5" borderId="64" applyAlignment="1" pivotButton="0" quotePrefix="0" xfId="0">
      <alignment horizontal="center" vertical="center"/>
    </xf>
    <xf numFmtId="0" fontId="16" fillId="5" borderId="19" applyAlignment="1" pivotButton="0" quotePrefix="0" xfId="0">
      <alignment horizontal="center" vertical="center"/>
    </xf>
    <xf numFmtId="168" fontId="16" fillId="5" borderId="0" applyAlignment="1" pivotButton="0" quotePrefix="0" xfId="0">
      <alignment horizontal="center" vertical="center"/>
    </xf>
    <xf numFmtId="0" fontId="16" fillId="5" borderId="25" applyAlignment="1" pivotButton="0" quotePrefix="0" xfId="0">
      <alignment horizontal="center" vertical="center"/>
    </xf>
    <xf numFmtId="0" fontId="13" fillId="0" borderId="0" applyAlignment="1" pivotButton="0" quotePrefix="0" xfId="0">
      <alignment horizontal="center" vertical="center"/>
    </xf>
    <xf numFmtId="170" fontId="13" fillId="5" borderId="0" applyAlignment="1" pivotButton="0" quotePrefix="0" xfId="0">
      <alignment vertical="center"/>
    </xf>
    <xf numFmtId="170" fontId="13" fillId="0" borderId="0" applyAlignment="1" pivotButton="0" quotePrefix="0" xfId="0">
      <alignment vertical="center"/>
    </xf>
    <xf numFmtId="0" fontId="13" fillId="5" borderId="22" applyAlignment="1" pivotButton="0" quotePrefix="0" xfId="0">
      <alignment horizontal="center" vertical="center"/>
    </xf>
    <xf numFmtId="0" fontId="13" fillId="5" borderId="19" applyAlignment="1" pivotButton="0" quotePrefix="0" xfId="0">
      <alignment horizontal="center" vertical="center"/>
    </xf>
    <xf numFmtId="168" fontId="13" fillId="5" borderId="0" applyAlignment="1" pivotButton="0" quotePrefix="0" xfId="0">
      <alignment horizontal="center" vertical="center"/>
    </xf>
    <xf numFmtId="168" fontId="13" fillId="6" borderId="0" applyAlignment="1" pivotButton="0" quotePrefix="0" xfId="0">
      <alignment horizontal="center" vertical="center"/>
    </xf>
    <xf numFmtId="168" fontId="13" fillId="0" borderId="27" applyAlignment="1" pivotButton="0" quotePrefix="0" xfId="123">
      <alignment vertical="center"/>
    </xf>
    <xf numFmtId="170" fontId="13" fillId="0" borderId="27" applyAlignment="1" pivotButton="0" quotePrefix="0" xfId="0">
      <alignment vertical="center"/>
    </xf>
    <xf numFmtId="0" fontId="16" fillId="0" borderId="24" applyAlignment="1" pivotButton="0" quotePrefix="0" xfId="0">
      <alignment horizontal="center" vertical="center"/>
    </xf>
    <xf numFmtId="0" fontId="16" fillId="0" borderId="25" applyAlignment="1" pivotButton="0" quotePrefix="0" xfId="0">
      <alignment horizontal="center" vertical="center"/>
    </xf>
    <xf numFmtId="170" fontId="13" fillId="0" borderId="28" applyAlignment="1" pivotButton="0" quotePrefix="0" xfId="0">
      <alignment vertical="center"/>
    </xf>
    <xf numFmtId="170" fontId="13" fillId="0" borderId="24" applyAlignment="1" pivotButton="0" quotePrefix="0" xfId="0">
      <alignment vertical="center"/>
    </xf>
    <xf numFmtId="0" fontId="16" fillId="5" borderId="20" applyAlignment="1" pivotButton="0" quotePrefix="0" xfId="0">
      <alignment horizontal="center" vertical="center"/>
    </xf>
    <xf numFmtId="0" fontId="13" fillId="5" borderId="29" applyAlignment="1" pivotButton="0" quotePrefix="0" xfId="0">
      <alignment horizontal="center" vertical="center"/>
    </xf>
    <xf numFmtId="0" fontId="16" fillId="0" borderId="19" applyAlignment="1" pivotButton="0" quotePrefix="0" xfId="0">
      <alignment horizontal="center" vertical="center"/>
    </xf>
    <xf numFmtId="0" fontId="13" fillId="5" borderId="23" applyAlignment="1" pivotButton="0" quotePrefix="0" xfId="0">
      <alignment horizontal="center" vertical="center"/>
    </xf>
    <xf numFmtId="0" fontId="16" fillId="0" borderId="30" applyAlignment="1" pivotButton="0" quotePrefix="0" xfId="0">
      <alignment horizontal="center" vertical="center"/>
    </xf>
    <xf numFmtId="0" fontId="16" fillId="5" borderId="22" applyAlignment="1" pivotButton="0" quotePrefix="0" xfId="0">
      <alignment horizontal="center" vertical="center"/>
    </xf>
    <xf numFmtId="170" fontId="13" fillId="0" borderId="4" applyAlignment="1" pivotButton="0" quotePrefix="0" xfId="0">
      <alignment vertical="center"/>
    </xf>
    <xf numFmtId="0" fontId="13" fillId="5" borderId="72" applyAlignment="1" pivotButton="0" quotePrefix="0" xfId="0">
      <alignment horizontal="center" vertical="center"/>
    </xf>
    <xf numFmtId="0" fontId="13" fillId="2" borderId="73" applyAlignment="1" pivotButton="0" quotePrefix="0" xfId="0">
      <alignment horizontal="center" vertical="center"/>
    </xf>
    <xf numFmtId="0" fontId="16" fillId="2" borderId="0" applyAlignment="1" pivotButton="0" quotePrefix="1" xfId="142">
      <alignment horizontal="center" vertical="center"/>
    </xf>
    <xf numFmtId="168" fontId="16" fillId="0" borderId="0" applyAlignment="1" pivotButton="0" quotePrefix="0" xfId="142">
      <alignment horizontal="right" vertical="center"/>
    </xf>
    <xf numFmtId="168" fontId="16" fillId="6" borderId="0" applyAlignment="1" applyProtection="1" pivotButton="0" quotePrefix="0" xfId="130">
      <alignment vertical="center"/>
      <protection locked="0" hidden="1"/>
    </xf>
    <xf numFmtId="168" fontId="16" fillId="6" borderId="0" applyAlignment="1" pivotButton="0" quotePrefix="0" xfId="142">
      <alignment horizontal="right" vertical="center"/>
    </xf>
    <xf numFmtId="0" fontId="16" fillId="0" borderId="74" applyAlignment="1" applyProtection="1" pivotButton="0" quotePrefix="0" xfId="139">
      <alignment horizontal="center" vertical="center" wrapText="1"/>
      <protection locked="1" hidden="1"/>
    </xf>
    <xf numFmtId="173" fontId="16" fillId="6" borderId="0" applyAlignment="1" pivotButton="0" quotePrefix="0" xfId="123">
      <alignment vertical="center"/>
    </xf>
    <xf numFmtId="168" fontId="16" fillId="6" borderId="34" applyAlignment="1" pivotButton="0" quotePrefix="0" xfId="142">
      <alignment horizontal="right" vertical="center"/>
    </xf>
    <xf numFmtId="168" fontId="16" fillId="6" borderId="4" applyAlignment="1" pivotButton="0" quotePrefix="0" xfId="142">
      <alignment horizontal="right" vertical="center"/>
    </xf>
    <xf numFmtId="168" fontId="25" fillId="6" borderId="0" applyAlignment="1" pivotButton="0" quotePrefix="0" xfId="123">
      <alignment horizontal="center" vertical="center"/>
    </xf>
    <xf numFmtId="168" fontId="25" fillId="6" borderId="0" applyAlignment="1" pivotButton="0" quotePrefix="0" xfId="123">
      <alignment horizontal="right" vertical="center"/>
    </xf>
    <xf numFmtId="0" fontId="22" fillId="2" borderId="7" applyAlignment="1" pivotButton="0" quotePrefix="0" xfId="143">
      <alignment horizontal="center" vertical="center"/>
    </xf>
    <xf numFmtId="0" fontId="16" fillId="5" borderId="75" applyAlignment="1" pivotButton="0" quotePrefix="1" xfId="143">
      <alignment horizontal="center" vertical="center"/>
    </xf>
    <xf numFmtId="168" fontId="16" fillId="6" borderId="45" applyAlignment="1" pivotButton="0" quotePrefix="0" xfId="143">
      <alignment horizontal="right" vertical="center"/>
    </xf>
    <xf numFmtId="0" fontId="16" fillId="5" borderId="4" applyAlignment="1" pivotButton="0" quotePrefix="1" xfId="143">
      <alignment horizontal="center" vertical="center"/>
    </xf>
    <xf numFmtId="0" fontId="16" fillId="2" borderId="4" applyAlignment="1" pivotButton="0" quotePrefix="0" xfId="143">
      <alignment horizontal="center" vertical="center"/>
    </xf>
    <xf numFmtId="168" fontId="16" fillId="6" borderId="0" applyAlignment="1" pivotButton="0" quotePrefix="0" xfId="143">
      <alignment horizontal="right" vertical="center"/>
    </xf>
    <xf numFmtId="0" fontId="22" fillId="5" borderId="0" pivotButton="0" quotePrefix="0" xfId="147"/>
    <xf numFmtId="0" fontId="22" fillId="5" borderId="69" applyAlignment="1" pivotButton="0" quotePrefix="0" xfId="0">
      <alignment horizontal="center" vertical="center" wrapText="1"/>
    </xf>
    <xf numFmtId="168" fontId="22" fillId="5" borderId="8" applyAlignment="1" pivotButton="0" quotePrefix="0" xfId="0">
      <alignment vertical="center" wrapText="1"/>
    </xf>
    <xf numFmtId="49" fontId="16" fillId="5" borderId="45" applyAlignment="1" applyProtection="1" pivotButton="0" quotePrefix="1" xfId="0">
      <alignment horizontal="center" vertical="center"/>
      <protection locked="1" hidden="1"/>
    </xf>
    <xf numFmtId="168" fontId="80" fillId="5" borderId="4" applyAlignment="1" applyProtection="1" pivotButton="0" quotePrefix="1" xfId="123">
      <alignment vertical="center"/>
      <protection locked="1" hidden="1"/>
    </xf>
    <xf numFmtId="168" fontId="80" fillId="6" borderId="4" applyAlignment="1" applyProtection="1" pivotButton="0" quotePrefix="1" xfId="123">
      <alignment vertical="center"/>
      <protection locked="1" hidden="1"/>
    </xf>
    <xf numFmtId="168" fontId="80" fillId="6" borderId="4" applyAlignment="1" applyProtection="1" pivotButton="0" quotePrefix="0" xfId="123">
      <alignment vertical="center"/>
      <protection locked="1" hidden="1"/>
    </xf>
    <xf numFmtId="49" fontId="13" fillId="5" borderId="46" applyAlignment="1" applyProtection="1" pivotButton="0" quotePrefix="1" xfId="0">
      <alignment horizontal="center" vertical="center"/>
      <protection locked="1" hidden="1"/>
    </xf>
    <xf numFmtId="168" fontId="77" fillId="5" borderId="16" applyAlignment="1" applyProtection="1" pivotButton="0" quotePrefix="1" xfId="123">
      <alignment vertical="center"/>
      <protection locked="1" hidden="1"/>
    </xf>
    <xf numFmtId="168" fontId="77" fillId="5" borderId="16" applyAlignment="1" applyProtection="1" pivotButton="0" quotePrefix="0" xfId="123">
      <alignment vertical="center"/>
      <protection locked="1" hidden="1"/>
    </xf>
    <xf numFmtId="0" fontId="13" fillId="5" borderId="0" applyProtection="1" pivotButton="0" quotePrefix="0" xfId="147">
      <protection locked="1" hidden="1"/>
    </xf>
    <xf numFmtId="0" fontId="22" fillId="5" borderId="36" applyAlignment="1" pivotButton="0" quotePrefix="0" xfId="145">
      <alignment horizontal="center" vertical="center"/>
    </xf>
    <xf numFmtId="0" fontId="32" fillId="5" borderId="0" applyAlignment="1" pivotButton="0" quotePrefix="0" xfId="145">
      <alignment vertical="center"/>
    </xf>
    <xf numFmtId="168" fontId="13" fillId="5" borderId="8" applyAlignment="1" pivotButton="0" quotePrefix="0" xfId="142">
      <alignment horizontal="right" vertical="center"/>
    </xf>
    <xf numFmtId="168" fontId="13" fillId="5" borderId="0" applyAlignment="1" applyProtection="1" pivotButton="0" quotePrefix="0" xfId="130">
      <alignment vertical="center"/>
      <protection locked="0" hidden="1"/>
    </xf>
    <xf numFmtId="0" fontId="13" fillId="5" borderId="0" applyAlignment="1" pivotButton="0" quotePrefix="1" xfId="142">
      <alignment horizontal="center" vertical="center"/>
    </xf>
    <xf numFmtId="0" fontId="0" fillId="5" borderId="0" pivotButton="0" quotePrefix="0" xfId="0"/>
    <xf numFmtId="168" fontId="16" fillId="5" borderId="0" applyAlignment="1" pivotButton="0" quotePrefix="0" xfId="142">
      <alignment horizontal="right" vertical="center"/>
    </xf>
    <xf numFmtId="0" fontId="22" fillId="5" borderId="76" applyAlignment="1" pivotButton="0" quotePrefix="1" xfId="143">
      <alignment horizontal="center" vertical="center"/>
    </xf>
    <xf numFmtId="168" fontId="22" fillId="5" borderId="8" applyAlignment="1" pivotButton="0" quotePrefix="0" xfId="143">
      <alignment horizontal="right" vertical="center"/>
    </xf>
    <xf numFmtId="168" fontId="22" fillId="5" borderId="0" applyAlignment="1" pivotButton="0" quotePrefix="0" xfId="143">
      <alignment horizontal="right" vertical="center"/>
    </xf>
    <xf numFmtId="0" fontId="22" fillId="5" borderId="0" applyAlignment="1" pivotButton="0" quotePrefix="1" xfId="143">
      <alignment horizontal="center" vertical="center"/>
    </xf>
    <xf numFmtId="0" fontId="22" fillId="5" borderId="0" applyAlignment="1" pivotButton="0" quotePrefix="0" xfId="143">
      <alignment horizontal="center" vertical="center"/>
    </xf>
    <xf numFmtId="0" fontId="13" fillId="5" borderId="76" applyAlignment="1" pivotButton="0" quotePrefix="1" xfId="143">
      <alignment horizontal="center" vertical="center"/>
    </xf>
    <xf numFmtId="168" fontId="13" fillId="5" borderId="34" applyAlignment="1" pivotButton="0" quotePrefix="0" xfId="143">
      <alignment horizontal="right" vertical="center"/>
    </xf>
    <xf numFmtId="0" fontId="13" fillId="5" borderId="0" applyAlignment="1" pivotButton="0" quotePrefix="0" xfId="143">
      <alignment horizontal="center" vertical="center"/>
    </xf>
    <xf numFmtId="0" fontId="4" fillId="5" borderId="34" applyAlignment="1" pivotButton="0" quotePrefix="0" xfId="0">
      <alignment horizontal="center" vertical="center"/>
    </xf>
    <xf numFmtId="0" fontId="13" fillId="5" borderId="8" applyAlignment="1" pivotButton="0" quotePrefix="0" xfId="0">
      <alignment horizontal="center" vertical="center"/>
    </xf>
    <xf numFmtId="0" fontId="4" fillId="5" borderId="0" pivotButton="0" quotePrefix="0" xfId="0"/>
    <xf numFmtId="0" fontId="13" fillId="5" borderId="0" applyAlignment="1" pivotButton="0" quotePrefix="0" xfId="0">
      <alignment vertical="center"/>
    </xf>
    <xf numFmtId="0" fontId="13" fillId="5" borderId="7" applyAlignment="1" pivotButton="0" quotePrefix="0" xfId="0">
      <alignment vertical="center"/>
    </xf>
    <xf numFmtId="0" fontId="13" fillId="5" borderId="0" pivotButton="0" quotePrefix="0" xfId="0"/>
    <xf numFmtId="0" fontId="13" fillId="5" borderId="0" applyAlignment="1" pivotButton="0" quotePrefix="0" xfId="0">
      <alignment horizontal="centerContinuous" vertical="center"/>
    </xf>
    <xf numFmtId="168" fontId="13" fillId="5" borderId="8" applyAlignment="1" pivotButton="0" quotePrefix="0" xfId="123">
      <alignment horizontal="right" vertical="center"/>
    </xf>
    <xf numFmtId="0" fontId="13" fillId="5" borderId="8" applyAlignment="1" pivotButton="0" quotePrefix="0" xfId="0">
      <alignment horizontal="centerContinuous" vertical="center"/>
    </xf>
    <xf numFmtId="0" fontId="25" fillId="2" borderId="77" applyAlignment="1" pivotButton="0" quotePrefix="0" xfId="0">
      <alignment horizontal="center" vertical="center" wrapText="1"/>
    </xf>
    <xf numFmtId="0" fontId="22" fillId="2" borderId="0" pivotButton="0" quotePrefix="0" xfId="147"/>
    <xf numFmtId="168" fontId="13" fillId="6" borderId="0" applyAlignment="1" pivotButton="0" quotePrefix="0" xfId="0">
      <alignment horizontal="center" vertical="center"/>
    </xf>
    <xf numFmtId="168" fontId="16" fillId="5" borderId="16" applyAlignment="1" pivotButton="0" quotePrefix="0" xfId="0">
      <alignment horizontal="center" vertical="center"/>
    </xf>
    <xf numFmtId="168" fontId="16" fillId="5" borderId="0" applyAlignment="1" pivotButton="0" quotePrefix="0" xfId="0">
      <alignment horizontal="center" vertical="center"/>
    </xf>
    <xf numFmtId="174" fontId="13" fillId="6" borderId="0" applyAlignment="1" applyProtection="1" pivotButton="0" quotePrefix="0" xfId="146">
      <alignment horizontal="right" vertical="center"/>
      <protection locked="0" hidden="0"/>
    </xf>
    <xf numFmtId="174" fontId="75" fillId="6" borderId="0" applyAlignment="1" applyProtection="1" pivotButton="0" quotePrefix="0" xfId="146">
      <alignment horizontal="right" vertical="center"/>
      <protection locked="0" hidden="0"/>
    </xf>
    <xf numFmtId="0" fontId="67" fillId="2" borderId="0" applyAlignment="1" pivotButton="0" quotePrefix="0" xfId="0">
      <alignment horizontal="center" vertical="center"/>
    </xf>
    <xf numFmtId="0" fontId="68" fillId="2" borderId="0" applyAlignment="1" pivotButton="0" quotePrefix="0" xfId="0">
      <alignment horizontal="center" vertical="center"/>
    </xf>
    <xf numFmtId="0" fontId="13" fillId="2" borderId="78" applyAlignment="1" pivotButton="0" quotePrefix="0" xfId="0">
      <alignment horizontal="center" vertical="center" wrapText="1"/>
    </xf>
    <xf numFmtId="0" fontId="13" fillId="2" borderId="61" applyAlignment="1" pivotButton="0" quotePrefix="0" xfId="0">
      <alignment horizontal="center" vertical="center"/>
    </xf>
    <xf numFmtId="0" fontId="13" fillId="2" borderId="79" applyAlignment="1" pivotButton="0" quotePrefix="0" xfId="0">
      <alignment horizontal="center" vertical="center"/>
    </xf>
    <xf numFmtId="0" fontId="13" fillId="2" borderId="59" applyAlignment="1" pivotButton="0" quotePrefix="0" xfId="0">
      <alignment horizontal="center" vertical="center" wrapText="1"/>
    </xf>
    <xf numFmtId="0" fontId="13" fillId="2" borderId="18" applyAlignment="1" pivotButton="0" quotePrefix="0" xfId="0">
      <alignment horizontal="center" vertical="center" wrapText="1"/>
    </xf>
    <xf numFmtId="0" fontId="13" fillId="2" borderId="67" applyAlignment="1" pivotButton="0" quotePrefix="0" xfId="0">
      <alignment horizontal="center" vertical="center" wrapText="1"/>
    </xf>
    <xf numFmtId="0" fontId="13" fillId="2" borderId="80" applyAlignment="1" pivotButton="0" quotePrefix="0" xfId="0">
      <alignment horizontal="center" vertical="center" wrapText="1"/>
    </xf>
    <xf numFmtId="0" fontId="13" fillId="5" borderId="8" applyAlignment="1" pivotButton="0" quotePrefix="0" xfId="0">
      <alignment horizontal="center" vertical="center"/>
    </xf>
    <xf numFmtId="0" fontId="13" fillId="2" borderId="49" applyAlignment="1" pivotButton="0" quotePrefix="0" xfId="0">
      <alignment horizontal="center" vertical="center"/>
    </xf>
    <xf numFmtId="0" fontId="13" fillId="2" borderId="60" applyAlignment="1" pivotButton="0" quotePrefix="0" xfId="0">
      <alignment horizontal="center" vertical="center" wrapText="1"/>
    </xf>
    <xf numFmtId="0" fontId="13" fillId="2" borderId="34" applyAlignment="1" pivotButton="0" quotePrefix="0" xfId="0">
      <alignment horizontal="center" vertical="center"/>
    </xf>
    <xf numFmtId="0" fontId="13" fillId="2" borderId="13" applyAlignment="1" pivotButton="0" quotePrefix="0" xfId="0">
      <alignment horizontal="center" vertical="center"/>
    </xf>
    <xf numFmtId="0" fontId="13" fillId="5" borderId="26" applyAlignment="1" pivotButton="0" quotePrefix="0" xfId="0">
      <alignment horizontal="center" vertical="center" wrapText="1"/>
    </xf>
    <xf numFmtId="0" fontId="13" fillId="5" borderId="11" applyAlignment="1" pivotButton="0" quotePrefix="0" xfId="0">
      <alignment horizontal="center" vertical="center" wrapText="1"/>
    </xf>
    <xf numFmtId="0" fontId="13" fillId="2" borderId="51" applyAlignment="1" pivotButton="0" quotePrefix="0" xfId="0">
      <alignment horizontal="center" vertical="center" wrapText="1"/>
    </xf>
    <xf numFmtId="0" fontId="13" fillId="2" borderId="4" applyAlignment="1" pivotButton="0" quotePrefix="0" xfId="132">
      <alignment horizontal="right" vertical="center"/>
    </xf>
    <xf numFmtId="0" fontId="13" fillId="0" borderId="81" applyAlignment="1" pivotButton="0" quotePrefix="0" xfId="0">
      <alignment horizontal="center" vertical="center"/>
    </xf>
    <xf numFmtId="0" fontId="13" fillId="0" borderId="82" applyAlignment="1" pivotButton="0" quotePrefix="0" xfId="0">
      <alignment horizontal="center" vertical="center"/>
    </xf>
    <xf numFmtId="0" fontId="13" fillId="0" borderId="78" applyAlignment="1" pivotButton="0" quotePrefix="0" xfId="0">
      <alignment horizontal="center" vertical="center"/>
    </xf>
    <xf numFmtId="0" fontId="13" fillId="2" borderId="10" applyAlignment="1" pivotButton="0" quotePrefix="0" xfId="0">
      <alignment horizontal="center" vertical="center" wrapText="1"/>
    </xf>
    <xf numFmtId="0" fontId="13" fillId="2" borderId="53" applyAlignment="1" pivotButton="0" quotePrefix="0" xfId="0">
      <alignment horizontal="center" vertical="center"/>
    </xf>
    <xf numFmtId="0" fontId="13" fillId="2" borderId="63" applyAlignment="1" pivotButton="0" quotePrefix="0" xfId="0">
      <alignment horizontal="center" vertical="center" wrapText="1"/>
    </xf>
    <xf numFmtId="0" fontId="67" fillId="2" borderId="0" applyAlignment="1" pivotButton="0" quotePrefix="0" xfId="0">
      <alignment horizontal="center" vertical="center"/>
    </xf>
    <xf numFmtId="0" fontId="74" fillId="2" borderId="0" applyAlignment="1" pivotButton="0" quotePrefix="0" xfId="0">
      <alignment horizontal="center" vertical="center"/>
    </xf>
    <xf numFmtId="0" fontId="13" fillId="2" borderId="10" applyAlignment="1" pivotButton="0" quotePrefix="0" xfId="0">
      <alignment horizontal="center" vertical="center"/>
    </xf>
    <xf numFmtId="0" fontId="13" fillId="2" borderId="30" applyAlignment="1" pivotButton="0" quotePrefix="0" xfId="0">
      <alignment horizontal="center" vertical="center" wrapText="1"/>
    </xf>
    <xf numFmtId="0" fontId="13" fillId="5" borderId="0" applyAlignment="1" pivotButton="0" quotePrefix="0" xfId="0">
      <alignment horizontal="center" vertical="center"/>
    </xf>
    <xf numFmtId="0" fontId="13" fillId="5" borderId="12" applyAlignment="1" pivotButton="0" quotePrefix="0" xfId="0">
      <alignment horizontal="center" vertical="center"/>
    </xf>
    <xf numFmtId="0" fontId="13" fillId="5" borderId="18" applyAlignment="1" pivotButton="0" quotePrefix="0" xfId="0">
      <alignment horizontal="center" vertical="center"/>
    </xf>
    <xf numFmtId="0" fontId="13" fillId="2" borderId="67" applyAlignment="1" pivotButton="0" quotePrefix="0" xfId="0">
      <alignment horizontal="center" vertical="center"/>
    </xf>
    <xf numFmtId="0" fontId="13" fillId="2" borderId="7" applyAlignment="1" pivotButton="0" quotePrefix="0" xfId="0">
      <alignment horizontal="center" vertical="center" wrapText="1"/>
    </xf>
    <xf numFmtId="0" fontId="13" fillId="5" borderId="0" applyAlignment="1" pivotButton="0" quotePrefix="0" xfId="0">
      <alignment horizontal="center" vertical="center" wrapText="1"/>
    </xf>
    <xf numFmtId="0" fontId="13" fillId="2" borderId="12" applyAlignment="1" pivotButton="0" quotePrefix="0" xfId="0">
      <alignment horizontal="center" vertical="center" wrapText="1"/>
    </xf>
    <xf numFmtId="0" fontId="13" fillId="2" borderId="89" applyAlignment="1" pivotButton="0" quotePrefix="0" xfId="0">
      <alignment horizontal="center" vertical="center" wrapText="1"/>
    </xf>
    <xf numFmtId="0" fontId="13" fillId="2" borderId="22" applyAlignment="1" pivotButton="0" quotePrefix="0" xfId="0">
      <alignment horizontal="center" vertical="center" wrapText="1"/>
    </xf>
    <xf numFmtId="0" fontId="13" fillId="5" borderId="65" applyAlignment="1" pivotButton="0" quotePrefix="0" xfId="0">
      <alignment horizontal="center" vertical="center" wrapText="1"/>
    </xf>
    <xf numFmtId="0" fontId="13" fillId="2" borderId="81" applyAlignment="1" pivotButton="0" quotePrefix="0" xfId="0">
      <alignment horizontal="center" vertical="center"/>
    </xf>
    <xf numFmtId="0" fontId="13" fillId="2" borderId="82" applyAlignment="1" pivotButton="0" quotePrefix="0" xfId="0">
      <alignment horizontal="center" vertical="center"/>
    </xf>
    <xf numFmtId="0" fontId="13" fillId="2" borderId="78" applyAlignment="1" pivotButton="0" quotePrefix="0" xfId="0">
      <alignment horizontal="center" vertical="center"/>
    </xf>
    <xf numFmtId="0" fontId="13" fillId="2" borderId="21" applyAlignment="1" pivotButton="0" quotePrefix="0" xfId="0">
      <alignment horizontal="center" vertical="center" wrapText="1"/>
    </xf>
    <xf numFmtId="0" fontId="13" fillId="2" borderId="53" applyAlignment="1" pivotButton="0" quotePrefix="0" xfId="0">
      <alignment horizontal="center" vertical="center" wrapText="1"/>
    </xf>
    <xf numFmtId="0" fontId="13" fillId="2" borderId="24" applyAlignment="1" pivotButton="0" quotePrefix="0" xfId="0">
      <alignment horizontal="center" vertical="center" wrapText="1"/>
    </xf>
    <xf numFmtId="0" fontId="13" fillId="5" borderId="9" applyAlignment="1" pivotButton="0" quotePrefix="0" xfId="0">
      <alignment horizontal="center" vertical="center" wrapText="1"/>
    </xf>
    <xf numFmtId="0" fontId="13" fillId="5" borderId="27" applyAlignment="1" pivotButton="0" quotePrefix="0" xfId="0">
      <alignment horizontal="center" vertical="center" wrapText="1"/>
    </xf>
    <xf numFmtId="0" fontId="13" fillId="5" borderId="31" applyAlignment="1" pivotButton="0" quotePrefix="0" xfId="0">
      <alignment horizontal="center" vertical="center" wrapText="1"/>
    </xf>
    <xf numFmtId="0" fontId="13" fillId="0" borderId="10" applyAlignment="1" pivotButton="0" quotePrefix="0" xfId="0">
      <alignment horizontal="center" vertical="center" wrapText="1"/>
    </xf>
    <xf numFmtId="0" fontId="13" fillId="2" borderId="83" applyAlignment="1" pivotButton="0" quotePrefix="0" xfId="0">
      <alignment horizontal="center" vertical="center" wrapText="1"/>
    </xf>
    <xf numFmtId="0" fontId="13" fillId="2" borderId="84" applyAlignment="1" pivotButton="0" quotePrefix="0" xfId="0">
      <alignment horizontal="center" vertical="center"/>
    </xf>
    <xf numFmtId="0" fontId="13" fillId="2" borderId="85" applyAlignment="1" pivotButton="0" quotePrefix="0" xfId="0">
      <alignment horizontal="center" vertical="center"/>
    </xf>
    <xf numFmtId="0" fontId="13" fillId="2" borderId="81" applyAlignment="1" pivotButton="0" quotePrefix="0" xfId="0">
      <alignment horizontal="center" vertical="center" wrapText="1"/>
    </xf>
    <xf numFmtId="0" fontId="13" fillId="2" borderId="86" applyAlignment="1" pivotButton="0" quotePrefix="0" xfId="0">
      <alignment horizontal="center" vertical="center" wrapText="1"/>
    </xf>
    <xf numFmtId="0" fontId="13" fillId="2" borderId="52" applyAlignment="1" pivotButton="0" quotePrefix="0" xfId="0">
      <alignment horizontal="center" vertical="center" wrapText="1"/>
    </xf>
    <xf numFmtId="0" fontId="13" fillId="2" borderId="87" applyAlignment="1" pivotButton="0" quotePrefix="0" xfId="0">
      <alignment horizontal="center" vertical="center" wrapText="1"/>
    </xf>
    <xf numFmtId="0" fontId="13" fillId="2" borderId="88" applyAlignment="1" pivotButton="0" quotePrefix="0" xfId="0">
      <alignment horizontal="center" vertical="center" wrapText="1"/>
    </xf>
    <xf numFmtId="0" fontId="13" fillId="2" borderId="50" applyAlignment="1" pivotButton="0" quotePrefix="0" xfId="0">
      <alignment horizontal="center" vertical="center" wrapText="1"/>
    </xf>
    <xf numFmtId="0" fontId="13" fillId="2" borderId="38" applyAlignment="1" pivotButton="0" quotePrefix="0" xfId="0">
      <alignment horizontal="center" vertical="center"/>
    </xf>
    <xf numFmtId="0" fontId="27" fillId="2" borderId="8" applyAlignment="1" pivotButton="0" quotePrefix="0" xfId="0">
      <alignment horizontal="center" vertical="center"/>
    </xf>
    <xf numFmtId="0" fontId="13" fillId="2" borderId="20" applyAlignment="1" pivotButton="0" quotePrefix="0" xfId="0">
      <alignment horizontal="center" vertical="center"/>
    </xf>
    <xf numFmtId="0" fontId="27" fillId="2" borderId="22" applyAlignment="1" pivotButton="0" quotePrefix="0" xfId="0">
      <alignment horizontal="center" vertical="center"/>
    </xf>
    <xf numFmtId="0" fontId="27" fillId="2" borderId="23" applyAlignment="1" pivotButton="0" quotePrefix="0" xfId="0">
      <alignment horizontal="center" vertical="center"/>
    </xf>
    <xf numFmtId="0" fontId="13" fillId="2" borderId="64" applyAlignment="1" pivotButton="0" quotePrefix="0" xfId="0">
      <alignment horizontal="center" vertical="center"/>
    </xf>
    <xf numFmtId="169" fontId="15" fillId="2" borderId="0" applyAlignment="1" pivotButton="0" quotePrefix="0" xfId="134">
      <alignment horizontal="center" vertical="center"/>
    </xf>
    <xf numFmtId="0" fontId="13" fillId="0" borderId="90" applyAlignment="1" pivotButton="0" quotePrefix="0" xfId="0">
      <alignment horizontal="center" vertical="center" wrapText="1"/>
    </xf>
    <xf numFmtId="0" fontId="13" fillId="0" borderId="10" applyAlignment="1" pivotButton="0" quotePrefix="0" xfId="0">
      <alignment horizontal="center" vertical="center"/>
    </xf>
    <xf numFmtId="0" fontId="13" fillId="0" borderId="53" applyAlignment="1" pivotButton="0" quotePrefix="0" xfId="0">
      <alignment horizontal="center" vertical="center"/>
    </xf>
    <xf numFmtId="0" fontId="13" fillId="2" borderId="91" applyAlignment="1" pivotButton="0" quotePrefix="0" xfId="0">
      <alignment horizontal="center" vertical="center" wrapText="1"/>
    </xf>
    <xf numFmtId="0" fontId="13" fillId="2" borderId="81" applyAlignment="1" pivotButton="0" quotePrefix="0" xfId="0">
      <alignment horizontal="center" vertical="center"/>
    </xf>
    <xf numFmtId="0" fontId="13" fillId="2" borderId="6" applyAlignment="1" pivotButton="0" quotePrefix="0" xfId="0">
      <alignment horizontal="center" vertical="center"/>
    </xf>
    <xf numFmtId="0" fontId="13" fillId="2" borderId="86" applyAlignment="1" pivotButton="0" quotePrefix="0" xfId="0">
      <alignment horizontal="center" vertical="center"/>
    </xf>
    <xf numFmtId="0" fontId="13" fillId="2" borderId="92" applyAlignment="1" pivotButton="0" quotePrefix="0" xfId="0">
      <alignment horizontal="center" vertical="center"/>
    </xf>
    <xf numFmtId="0" fontId="13" fillId="2" borderId="52" applyAlignment="1" pivotButton="0" quotePrefix="0" xfId="0">
      <alignment horizontal="center" vertical="center"/>
    </xf>
    <xf numFmtId="14" fontId="13" fillId="0" borderId="4" applyAlignment="1" pivotButton="0" quotePrefix="0" xfId="0">
      <alignment horizontal="right"/>
    </xf>
    <xf numFmtId="0" fontId="16" fillId="0" borderId="89" applyAlignment="1" pivotButton="0" quotePrefix="0" xfId="0">
      <alignment horizontal="center" vertical="center"/>
    </xf>
    <xf numFmtId="0" fontId="16" fillId="0" borderId="22" applyAlignment="1" pivotButton="0" quotePrefix="0" xfId="0">
      <alignment horizontal="center" vertical="center"/>
    </xf>
    <xf numFmtId="0" fontId="16" fillId="0" borderId="65" applyAlignment="1" pivotButton="0" quotePrefix="0" xfId="0">
      <alignment horizontal="center" vertical="center"/>
    </xf>
    <xf numFmtId="0" fontId="15" fillId="0" borderId="0" applyAlignment="1" pivotButton="0" quotePrefix="0" xfId="0">
      <alignment horizontal="center"/>
    </xf>
    <xf numFmtId="0" fontId="13" fillId="2" borderId="7" applyAlignment="1" pivotButton="0" quotePrefix="0" xfId="0">
      <alignment horizontal="center" vertical="center"/>
    </xf>
    <xf numFmtId="0" fontId="13" fillId="2" borderId="60" applyAlignment="1" pivotButton="0" quotePrefix="0" xfId="0">
      <alignment horizontal="center" vertical="center"/>
    </xf>
    <xf numFmtId="0" fontId="13" fillId="5" borderId="0" applyAlignment="1" pivotButton="0" quotePrefix="0" xfId="0">
      <alignment horizontal="center" vertical="center"/>
    </xf>
    <xf numFmtId="0" fontId="13" fillId="2" borderId="34" applyAlignment="1" pivotButton="0" quotePrefix="0" xfId="0">
      <alignment horizontal="center" vertical="center"/>
    </xf>
    <xf numFmtId="0" fontId="67" fillId="0" borderId="0" applyAlignment="1" pivotButton="0" quotePrefix="0" xfId="0">
      <alignment horizontal="center" vertical="center"/>
    </xf>
    <xf numFmtId="0" fontId="67" fillId="2" borderId="0" applyAlignment="1" pivotButton="0" quotePrefix="0" xfId="134">
      <alignment horizontal="center" vertical="center"/>
    </xf>
    <xf numFmtId="0" fontId="67" fillId="2" borderId="34" applyAlignment="1" pivotButton="0" quotePrefix="0" xfId="134">
      <alignment horizontal="center" vertical="center"/>
    </xf>
    <xf numFmtId="0" fontId="13" fillId="5" borderId="7" applyAlignment="1" pivotButton="0" quotePrefix="0" xfId="0">
      <alignment horizontal="center" vertical="center" wrapText="1"/>
    </xf>
    <xf numFmtId="0" fontId="13" fillId="5" borderId="60" applyAlignment="1" pivotButton="0" quotePrefix="0" xfId="0">
      <alignment horizontal="center" vertical="center"/>
    </xf>
    <xf numFmtId="0" fontId="13" fillId="5" borderId="34" applyAlignment="1" pivotButton="0" quotePrefix="0" xfId="0">
      <alignment horizontal="center" vertical="center"/>
    </xf>
    <xf numFmtId="0" fontId="13" fillId="5" borderId="13" applyAlignment="1" pivotButton="0" quotePrefix="0" xfId="0">
      <alignment horizontal="center" vertical="center"/>
    </xf>
    <xf numFmtId="0" fontId="13" fillId="0" borderId="4" applyAlignment="1" pivotButton="0" quotePrefix="0" xfId="0">
      <alignment horizontal="right" vertical="center"/>
    </xf>
    <xf numFmtId="0" fontId="21" fillId="5" borderId="20" applyAlignment="1" pivotButton="0" quotePrefix="0" xfId="0">
      <alignment horizontal="center" vertical="center" wrapText="1"/>
    </xf>
    <xf numFmtId="0" fontId="21" fillId="5" borderId="65" applyAlignment="1" pivotButton="0" quotePrefix="0" xfId="0">
      <alignment horizontal="center" vertical="center" wrapText="1"/>
    </xf>
    <xf numFmtId="0" fontId="21" fillId="0" borderId="21" applyAlignment="1" pivotButton="0" quotePrefix="0" xfId="0">
      <alignment horizontal="center" vertical="center" wrapText="1"/>
    </xf>
    <xf numFmtId="0" fontId="21" fillId="0" borderId="53" applyAlignment="1" pivotButton="0" quotePrefix="0" xfId="0">
      <alignment horizontal="center" vertical="center"/>
    </xf>
    <xf numFmtId="0" fontId="21" fillId="5" borderId="21" applyAlignment="1" pivotButton="0" quotePrefix="0" xfId="0">
      <alignment horizontal="center" vertical="center" wrapText="1"/>
    </xf>
    <xf numFmtId="0" fontId="21" fillId="5" borderId="53" applyAlignment="1" pivotButton="0" quotePrefix="0" xfId="0">
      <alignment horizontal="center" vertical="center" wrapText="1"/>
    </xf>
    <xf numFmtId="0" fontId="21" fillId="0" borderId="53" applyAlignment="1" pivotButton="0" quotePrefix="0" xfId="0">
      <alignment horizontal="center" vertical="center" wrapText="1"/>
    </xf>
    <xf numFmtId="0" fontId="13" fillId="5" borderId="80" applyAlignment="1" pivotButton="0" quotePrefix="0" xfId="0">
      <alignment horizontal="center" vertical="center" wrapText="1"/>
    </xf>
    <xf numFmtId="0" fontId="13" fillId="5" borderId="59" applyAlignment="1" pivotButton="0" quotePrefix="0" xfId="0">
      <alignment horizontal="center" vertical="center" wrapText="1"/>
    </xf>
    <xf numFmtId="0" fontId="13" fillId="5" borderId="40" applyAlignment="1" pivotButton="0" quotePrefix="0" xfId="0">
      <alignment horizontal="center" vertical="center" wrapText="1"/>
    </xf>
    <xf numFmtId="0" fontId="21" fillId="5" borderId="53" applyAlignment="1" pivotButton="0" quotePrefix="0" xfId="0">
      <alignment horizontal="center" vertical="center"/>
    </xf>
    <xf numFmtId="0" fontId="21" fillId="5" borderId="30" applyAlignment="1" pivotButton="0" quotePrefix="0" xfId="0">
      <alignment horizontal="center" vertical="center" wrapText="1"/>
    </xf>
    <xf numFmtId="0" fontId="21" fillId="5" borderId="67" applyAlignment="1" pivotButton="0" quotePrefix="0" xfId="0">
      <alignment horizontal="center" vertical="center" wrapText="1"/>
    </xf>
    <xf numFmtId="0" fontId="21" fillId="0" borderId="25" applyAlignment="1" pivotButton="0" quotePrefix="0" xfId="0">
      <alignment horizontal="center" vertical="center" wrapText="1"/>
    </xf>
    <xf numFmtId="0" fontId="21" fillId="0" borderId="62" applyAlignment="1" pivotButton="0" quotePrefix="0" xfId="0">
      <alignment horizontal="center" vertical="center" wrapText="1"/>
    </xf>
    <xf numFmtId="0" fontId="13" fillId="2" borderId="7" applyAlignment="1" pivotButton="0" quotePrefix="0" xfId="0">
      <alignment horizontal="center" vertical="center"/>
    </xf>
    <xf numFmtId="0" fontId="13" fillId="5" borderId="63" applyAlignment="1" pivotButton="0" quotePrefix="0" xfId="0">
      <alignment horizontal="center" vertical="center" wrapText="1"/>
    </xf>
    <xf numFmtId="0" fontId="13" fillId="0" borderId="7" applyAlignment="1" pivotButton="0" quotePrefix="0" xfId="0">
      <alignment horizontal="center" vertical="center" wrapText="1"/>
    </xf>
    <xf numFmtId="0" fontId="13" fillId="0" borderId="60" applyAlignment="1" pivotButton="0" quotePrefix="0" xfId="0">
      <alignment horizontal="center" vertical="center" wrapText="1"/>
    </xf>
    <xf numFmtId="0" fontId="13" fillId="0" borderId="27" applyAlignment="1" pivotButton="0" quotePrefix="0" xfId="0">
      <alignment horizontal="center" vertical="center" wrapText="1"/>
    </xf>
    <xf numFmtId="0" fontId="13" fillId="0" borderId="44" applyAlignment="1" pivotButton="0" quotePrefix="0" xfId="0">
      <alignment horizontal="center" vertical="center" wrapText="1"/>
    </xf>
    <xf numFmtId="0" fontId="13" fillId="0" borderId="63" applyAlignment="1" pivotButton="0" quotePrefix="0" xfId="0">
      <alignment horizontal="center" vertical="center" wrapText="1"/>
    </xf>
    <xf numFmtId="0" fontId="13" fillId="0" borderId="59" applyAlignment="1" pivotButton="0" quotePrefix="0" xfId="0">
      <alignment horizontal="center" vertical="center" wrapText="1"/>
    </xf>
    <xf numFmtId="0" fontId="13" fillId="0" borderId="9" applyAlignment="1" pivotButton="0" quotePrefix="0" xfId="0">
      <alignment horizontal="center" vertical="center" wrapText="1"/>
    </xf>
    <xf numFmtId="0" fontId="13" fillId="0" borderId="31" applyAlignment="1" pivotButton="0" quotePrefix="0" xfId="0">
      <alignment horizontal="center" vertical="center" wrapText="1"/>
    </xf>
    <xf numFmtId="0" fontId="21" fillId="0" borderId="30" applyAlignment="1" pivotButton="0" quotePrefix="0" xfId="0">
      <alignment horizontal="center" vertical="center" wrapText="1"/>
    </xf>
    <xf numFmtId="0" fontId="21" fillId="0" borderId="67" applyAlignment="1" pivotButton="0" quotePrefix="0" xfId="0">
      <alignment horizontal="center" vertical="center" wrapText="1"/>
    </xf>
    <xf numFmtId="0" fontId="13" fillId="5" borderId="20" applyAlignment="1" pivotButton="0" quotePrefix="0" xfId="0">
      <alignment horizontal="center" vertical="center"/>
    </xf>
    <xf numFmtId="0" fontId="0" fillId="5" borderId="22" applyAlignment="1" pivotButton="0" quotePrefix="0" xfId="0">
      <alignment horizontal="center" vertical="center"/>
    </xf>
    <xf numFmtId="0" fontId="0" fillId="5" borderId="23" applyAlignment="1" pivotButton="0" quotePrefix="0" xfId="0">
      <alignment horizontal="center" vertical="center"/>
    </xf>
    <xf numFmtId="0" fontId="13" fillId="5" borderId="8" applyAlignment="1" pivotButton="0" quotePrefix="0" xfId="0">
      <alignment horizontal="center" vertical="center" wrapText="1"/>
    </xf>
    <xf numFmtId="0" fontId="13" fillId="5" borderId="34" applyAlignment="1" pivotButton="0" quotePrefix="0" xfId="0">
      <alignment horizontal="center" vertical="center" wrapText="1"/>
    </xf>
    <xf numFmtId="0" fontId="13" fillId="2" borderId="49" applyAlignment="1" pivotButton="0" quotePrefix="0" xfId="0">
      <alignment horizontal="center" vertical="center" wrapText="1"/>
    </xf>
    <xf numFmtId="0" fontId="13" fillId="2" borderId="13" applyAlignment="1" pivotButton="0" quotePrefix="0" xfId="0">
      <alignment horizontal="center" vertical="center" wrapText="1"/>
    </xf>
    <xf numFmtId="0" fontId="13" fillId="5" borderId="22" applyAlignment="1" pivotButton="0" quotePrefix="0" xfId="0">
      <alignment horizontal="center" vertical="center"/>
    </xf>
    <xf numFmtId="0" fontId="13" fillId="5" borderId="23" applyAlignment="1" pivotButton="0" quotePrefix="0" xfId="0">
      <alignment horizontal="center" vertical="center"/>
    </xf>
    <xf numFmtId="0" fontId="13" fillId="5" borderId="20" applyAlignment="1" pivotButton="0" quotePrefix="0" xfId="0">
      <alignment horizontal="center" vertical="center" wrapText="1"/>
    </xf>
    <xf numFmtId="0" fontId="13" fillId="5" borderId="22" applyAlignment="1" pivotButton="0" quotePrefix="0" xfId="0">
      <alignment horizontal="center" vertical="center" wrapText="1"/>
    </xf>
    <xf numFmtId="0" fontId="13" fillId="5" borderId="72" applyAlignment="1" pivotButton="0" quotePrefix="0" xfId="0">
      <alignment horizontal="center" vertical="center" wrapText="1"/>
    </xf>
    <xf numFmtId="0" fontId="67" fillId="2" borderId="0" applyAlignment="1" pivotButton="0" quotePrefix="0" xfId="142">
      <alignment horizontal="center" vertical="center"/>
    </xf>
    <xf numFmtId="0" fontId="13" fillId="2" borderId="91" applyAlignment="1" pivotButton="0" quotePrefix="0" xfId="142">
      <alignment horizontal="center" vertical="center" wrapText="1"/>
    </xf>
    <xf numFmtId="0" fontId="13" fillId="2" borderId="87" applyAlignment="1" pivotButton="0" quotePrefix="0" xfId="142">
      <alignment horizontal="center" vertical="center" wrapText="1"/>
    </xf>
    <xf numFmtId="0" fontId="13" fillId="2" borderId="20" applyAlignment="1" pivotButton="0" quotePrefix="0" xfId="142">
      <alignment horizontal="center" vertical="center" wrapText="1"/>
    </xf>
    <xf numFmtId="0" fontId="13" fillId="2" borderId="88" applyAlignment="1" pivotButton="0" quotePrefix="0" xfId="142">
      <alignment horizontal="center" vertical="center" wrapText="1"/>
    </xf>
    <xf numFmtId="0" fontId="13" fillId="2" borderId="21" applyAlignment="1" pivotButton="0" quotePrefix="0" xfId="142">
      <alignment horizontal="center" vertical="center" wrapText="1"/>
    </xf>
    <xf numFmtId="0" fontId="65" fillId="2" borderId="50" applyAlignment="1" pivotButton="0" quotePrefix="0" xfId="142">
      <alignment horizontal="center" vertical="center"/>
    </xf>
    <xf numFmtId="0" fontId="13" fillId="2" borderId="90" applyAlignment="1" pivotButton="0" quotePrefix="0" xfId="142">
      <alignment horizontal="center" vertical="center" wrapText="1"/>
    </xf>
    <xf numFmtId="0" fontId="13" fillId="2" borderId="10" applyAlignment="1" pivotButton="0" quotePrefix="0" xfId="142">
      <alignment horizontal="center" vertical="center"/>
    </xf>
    <xf numFmtId="0" fontId="13" fillId="2" borderId="53" applyAlignment="1" pivotButton="0" quotePrefix="0" xfId="142">
      <alignment horizontal="center" vertical="center"/>
    </xf>
    <xf numFmtId="0" fontId="13" fillId="2" borderId="63" applyAlignment="1" pivotButton="0" quotePrefix="0" xfId="142">
      <alignment horizontal="center" vertical="center" wrapText="1"/>
    </xf>
    <xf numFmtId="0" fontId="13" fillId="2" borderId="11" applyAlignment="1" pivotButton="0" quotePrefix="0" xfId="142">
      <alignment horizontal="center" vertical="center"/>
    </xf>
    <xf numFmtId="0" fontId="13" fillId="2" borderId="51" applyAlignment="1" pivotButton="0" quotePrefix="0" xfId="142">
      <alignment horizontal="center" vertical="center"/>
    </xf>
    <xf numFmtId="0" fontId="13" fillId="2" borderId="93" applyAlignment="1" pivotButton="0" quotePrefix="0" xfId="142">
      <alignment horizontal="center" vertical="center" wrapText="1"/>
    </xf>
    <xf numFmtId="0" fontId="13" fillId="2" borderId="59" applyAlignment="1" pivotButton="0" quotePrefix="0" xfId="142">
      <alignment horizontal="center" vertical="center" wrapText="1"/>
    </xf>
    <xf numFmtId="0" fontId="13" fillId="2" borderId="94" applyAlignment="1" pivotButton="0" quotePrefix="0" xfId="142">
      <alignment horizontal="center" vertical="center"/>
    </xf>
    <xf numFmtId="0" fontId="13" fillId="2" borderId="18" applyAlignment="1" pivotButton="0" quotePrefix="0" xfId="142">
      <alignment horizontal="center" vertical="center"/>
    </xf>
    <xf numFmtId="0" fontId="13" fillId="2" borderId="19" applyAlignment="1" pivotButton="0" quotePrefix="0" xfId="142">
      <alignment horizontal="center" vertical="center"/>
    </xf>
    <xf numFmtId="0" fontId="13" fillId="2" borderId="67" applyAlignment="1" pivotButton="0" quotePrefix="0" xfId="142">
      <alignment horizontal="center" vertical="center"/>
    </xf>
    <xf numFmtId="0" fontId="13" fillId="2" borderId="62" applyAlignment="1" pivotButton="0" quotePrefix="0" xfId="142">
      <alignment horizontal="center" vertical="center"/>
    </xf>
    <xf numFmtId="0" fontId="13" fillId="2" borderId="23" applyAlignment="1" pivotButton="0" quotePrefix="0" xfId="142">
      <alignment horizontal="center" vertical="center" wrapText="1"/>
    </xf>
    <xf numFmtId="0" fontId="65" fillId="2" borderId="92" applyAlignment="1" pivotButton="0" quotePrefix="0" xfId="142">
      <alignment horizontal="center" vertical="center"/>
    </xf>
    <xf numFmtId="1" fontId="13" fillId="2" borderId="0" applyAlignment="1" pivotButton="0" quotePrefix="1" xfId="142">
      <alignment horizontal="center" vertical="center"/>
    </xf>
    <xf numFmtId="1" fontId="13" fillId="2" borderId="34" applyAlignment="1" pivotButton="0" quotePrefix="1" xfId="142">
      <alignment horizontal="center" vertical="center"/>
    </xf>
    <xf numFmtId="1" fontId="13" fillId="2" borderId="16" applyAlignment="1" pivotButton="0" quotePrefix="1" xfId="142">
      <alignment horizontal="center" vertical="center"/>
    </xf>
    <xf numFmtId="1" fontId="13" fillId="2" borderId="46" applyAlignment="1" pivotButton="0" quotePrefix="1" xfId="142">
      <alignment horizontal="center" vertical="center"/>
    </xf>
    <xf numFmtId="1" fontId="16" fillId="2" borderId="0" applyAlignment="1" pivotButton="0" quotePrefix="1" xfId="142">
      <alignment horizontal="center" vertical="center"/>
    </xf>
    <xf numFmtId="1" fontId="16" fillId="2" borderId="34" applyAlignment="1" pivotButton="0" quotePrefix="1" xfId="142">
      <alignment horizontal="center" vertical="center"/>
    </xf>
    <xf numFmtId="0" fontId="13" fillId="2" borderId="7" applyAlignment="1" pivotButton="0" quotePrefix="0" xfId="142">
      <alignment horizontal="left" vertical="center"/>
    </xf>
    <xf numFmtId="0" fontId="13" fillId="2" borderId="21" applyAlignment="1" pivotButton="0" quotePrefix="0" xfId="135">
      <alignment horizontal="center" vertical="center" wrapText="1"/>
    </xf>
    <xf numFmtId="0" fontId="13" fillId="2" borderId="53" applyAlignment="1" pivotButton="0" quotePrefix="0" xfId="135">
      <alignment horizontal="center" vertical="center"/>
    </xf>
    <xf numFmtId="0" fontId="13" fillId="2" borderId="38" applyAlignment="1" pivotButton="0" quotePrefix="0" xfId="135">
      <alignment horizontal="center" vertical="center" wrapText="1"/>
    </xf>
    <xf numFmtId="0" fontId="13" fillId="2" borderId="24" applyAlignment="1" pivotButton="0" quotePrefix="0" xfId="135">
      <alignment horizontal="center" vertical="center"/>
    </xf>
    <xf numFmtId="0" fontId="13" fillId="2" borderId="30" applyAlignment="1" pivotButton="0" quotePrefix="0" xfId="135">
      <alignment horizontal="center" vertical="center"/>
    </xf>
    <xf numFmtId="0" fontId="13" fillId="0" borderId="7" applyAlignment="1" pivotButton="0" quotePrefix="0" xfId="0">
      <alignment horizontal="left" vertical="center"/>
    </xf>
    <xf numFmtId="0" fontId="13" fillId="2" borderId="83" applyAlignment="1" pivotButton="0" quotePrefix="0" xfId="135">
      <alignment horizontal="center" vertical="center" wrapText="1"/>
    </xf>
    <xf numFmtId="0" fontId="13" fillId="2" borderId="84" applyAlignment="1" pivotButton="0" quotePrefix="0" xfId="135">
      <alignment horizontal="center" vertical="center"/>
    </xf>
    <xf numFmtId="0" fontId="13" fillId="2" borderId="85" applyAlignment="1" pivotButton="0" quotePrefix="0" xfId="135">
      <alignment horizontal="center" vertical="center"/>
    </xf>
    <xf numFmtId="0" fontId="13" fillId="2" borderId="90" applyAlignment="1" pivotButton="0" quotePrefix="0" xfId="135">
      <alignment horizontal="center" vertical="center"/>
    </xf>
    <xf numFmtId="0" fontId="13" fillId="2" borderId="90" applyAlignment="1" pivotButton="0" quotePrefix="0" xfId="0">
      <alignment horizontal="center" vertical="center"/>
    </xf>
    <xf numFmtId="0" fontId="13" fillId="2" borderId="93" applyAlignment="1" pivotButton="0" quotePrefix="0" xfId="135">
      <alignment horizontal="center" vertical="center"/>
    </xf>
    <xf numFmtId="0" fontId="13" fillId="2" borderId="10" applyAlignment="1" pivotButton="0" quotePrefix="0" xfId="135">
      <alignment horizontal="center" vertical="center"/>
    </xf>
    <xf numFmtId="0" fontId="13" fillId="2" borderId="93" applyAlignment="1" pivotButton="0" quotePrefix="0" xfId="0">
      <alignment horizontal="center" vertical="center"/>
    </xf>
    <xf numFmtId="0" fontId="67" fillId="0" borderId="0" applyAlignment="1" pivotButton="0" quotePrefix="0" xfId="0">
      <alignment horizontal="center"/>
    </xf>
    <xf numFmtId="0" fontId="13" fillId="2" borderId="89" applyAlignment="1" pivotButton="0" quotePrefix="0" xfId="135">
      <alignment horizontal="center" vertical="center"/>
    </xf>
    <xf numFmtId="0" fontId="13" fillId="2" borderId="59" applyAlignment="1" pivotButton="0" quotePrefix="0" xfId="135">
      <alignment horizontal="center" vertical="center"/>
    </xf>
    <xf numFmtId="0" fontId="13" fillId="2" borderId="26" applyAlignment="1" pivotButton="0" quotePrefix="0" xfId="135">
      <alignment horizontal="center" vertical="center"/>
    </xf>
    <xf numFmtId="0" fontId="13" fillId="2" borderId="63" applyAlignment="1" pivotButton="0" quotePrefix="0" xfId="135">
      <alignment horizontal="center" vertical="center" wrapText="1"/>
    </xf>
    <xf numFmtId="0" fontId="13" fillId="2" borderId="7" applyAlignment="1" pivotButton="0" quotePrefix="0" xfId="135">
      <alignment horizontal="center" vertical="center"/>
    </xf>
    <xf numFmtId="0" fontId="13" fillId="2" borderId="60" applyAlignment="1" pivotButton="0" quotePrefix="0" xfId="135">
      <alignment horizontal="center" vertical="center"/>
    </xf>
    <xf numFmtId="0" fontId="13" fillId="2" borderId="11" applyAlignment="1" pivotButton="0" quotePrefix="0" xfId="135">
      <alignment horizontal="center" vertical="center"/>
    </xf>
    <xf numFmtId="0" fontId="13" fillId="2" borderId="0" applyAlignment="1" pivotButton="0" quotePrefix="0" xfId="135">
      <alignment horizontal="center" vertical="center"/>
    </xf>
    <xf numFmtId="0" fontId="13" fillId="2" borderId="34" applyAlignment="1" pivotButton="0" quotePrefix="0" xfId="135">
      <alignment horizontal="center" vertical="center"/>
    </xf>
    <xf numFmtId="0" fontId="13" fillId="2" borderId="18" applyAlignment="1" pivotButton="0" quotePrefix="0" xfId="135">
      <alignment horizontal="center" vertical="center"/>
    </xf>
    <xf numFmtId="0" fontId="13" fillId="2" borderId="26" applyAlignment="1" pivotButton="0" quotePrefix="0" xfId="135">
      <alignment horizontal="center" vertical="center" wrapText="1"/>
    </xf>
    <xf numFmtId="0" fontId="13" fillId="2" borderId="60" applyAlignment="1" pivotButton="0" quotePrefix="0" xfId="133">
      <alignment horizontal="center" vertical="center" wrapText="1"/>
    </xf>
    <xf numFmtId="0" fontId="13" fillId="2" borderId="34" applyAlignment="1" pivotButton="0" quotePrefix="0" xfId="133">
      <alignment horizontal="center" vertical="center"/>
    </xf>
    <xf numFmtId="0" fontId="13" fillId="2" borderId="13" applyAlignment="1" pivotButton="0" quotePrefix="0" xfId="133">
      <alignment horizontal="center" vertical="center"/>
    </xf>
    <xf numFmtId="0" fontId="13" fillId="2" borderId="23" applyAlignment="1" pivotButton="0" quotePrefix="0" xfId="135">
      <alignment horizontal="center" vertical="center"/>
    </xf>
    <xf numFmtId="0" fontId="13" fillId="2" borderId="31" applyAlignment="1" pivotButton="0" quotePrefix="0" xfId="135">
      <alignment horizontal="center" vertical="center"/>
    </xf>
    <xf numFmtId="0" fontId="13" fillId="2" borderId="95" applyAlignment="1" pivotButton="0" quotePrefix="0" xfId="135">
      <alignment horizontal="center" vertical="center" wrapText="1"/>
    </xf>
    <xf numFmtId="0" fontId="13" fillId="2" borderId="96" applyAlignment="1" pivotButton="0" quotePrefix="0" xfId="135">
      <alignment horizontal="center" vertical="center" wrapText="1"/>
    </xf>
    <xf numFmtId="0" fontId="13" fillId="2" borderId="97" applyAlignment="1" pivotButton="0" quotePrefix="0" xfId="135">
      <alignment horizontal="center" vertical="center" wrapText="1"/>
    </xf>
    <xf numFmtId="0" fontId="13" fillId="2" borderId="28" applyAlignment="1" pivotButton="0" quotePrefix="0" xfId="135">
      <alignment horizontal="center" vertical="center"/>
    </xf>
    <xf numFmtId="0" fontId="13" fillId="2" borderId="61" applyAlignment="1" pivotButton="0" quotePrefix="0" xfId="135">
      <alignment horizontal="center" vertical="center"/>
    </xf>
    <xf numFmtId="0" fontId="13" fillId="2" borderId="10" applyAlignment="1" pivotButton="0" quotePrefix="0" xfId="135">
      <alignment horizontal="center" vertical="center" wrapText="1"/>
    </xf>
    <xf numFmtId="0" fontId="13" fillId="2" borderId="7" applyAlignment="1" pivotButton="0" quotePrefix="0" xfId="135">
      <alignment horizontal="center" vertical="center" wrapText="1"/>
    </xf>
    <xf numFmtId="0" fontId="13" fillId="2" borderId="9" applyAlignment="1" pivotButton="0" quotePrefix="0" xfId="135">
      <alignment horizontal="center" vertical="center" wrapText="1"/>
    </xf>
    <xf numFmtId="0" fontId="13" fillId="2" borderId="27" applyAlignment="1" pivotButton="0" quotePrefix="0" xfId="135">
      <alignment horizontal="center" vertical="center" wrapText="1"/>
    </xf>
    <xf numFmtId="0" fontId="67" fillId="2" borderId="0" applyAlignment="1" pivotButton="0" quotePrefix="0" xfId="143">
      <alignment horizontal="center" vertical="center"/>
    </xf>
    <xf numFmtId="0" fontId="13" fillId="2" borderId="10" applyAlignment="1" pivotButton="0" quotePrefix="0" xfId="134">
      <alignment horizontal="center" vertical="center" wrapText="1"/>
    </xf>
    <xf numFmtId="0" fontId="13" fillId="2" borderId="53" applyAlignment="1" pivotButton="0" quotePrefix="0" xfId="134">
      <alignment horizontal="center" vertical="center" wrapText="1"/>
    </xf>
    <xf numFmtId="0" fontId="13" fillId="2" borderId="82" applyAlignment="1" pivotButton="0" quotePrefix="0" xfId="134">
      <alignment horizontal="center" vertical="center" wrapText="1"/>
    </xf>
    <xf numFmtId="0" fontId="13" fillId="2" borderId="78" applyAlignment="1" pivotButton="0" quotePrefix="0" xfId="134">
      <alignment horizontal="center" vertical="center" wrapText="1"/>
    </xf>
    <xf numFmtId="0" fontId="13" fillId="2" borderId="63" applyAlignment="1" pivotButton="0" quotePrefix="0" xfId="134">
      <alignment horizontal="center" vertical="center" wrapText="1"/>
    </xf>
    <xf numFmtId="0" fontId="13" fillId="2" borderId="60" applyAlignment="1" pivotButton="0" quotePrefix="0" xfId="143">
      <alignment horizontal="center" vertical="center" wrapText="1"/>
    </xf>
    <xf numFmtId="0" fontId="13" fillId="2" borderId="34" applyAlignment="1" pivotButton="0" quotePrefix="0" xfId="143">
      <alignment horizontal="center" vertical="center" wrapText="1"/>
    </xf>
    <xf numFmtId="0" fontId="13" fillId="2" borderId="13" applyAlignment="1" pivotButton="0" quotePrefix="0" xfId="143">
      <alignment horizontal="center" vertical="center" wrapText="1"/>
    </xf>
    <xf numFmtId="0" fontId="13" fillId="2" borderId="80" applyAlignment="1" pivotButton="0" quotePrefix="0" xfId="134">
      <alignment horizontal="center" vertical="center" wrapText="1"/>
    </xf>
    <xf numFmtId="0" fontId="13" fillId="2" borderId="22" applyAlignment="1" pivotButton="0" quotePrefix="0" xfId="134">
      <alignment horizontal="center" vertical="center" wrapText="1"/>
    </xf>
    <xf numFmtId="0" fontId="13" fillId="2" borderId="65" applyAlignment="1" pivotButton="0" quotePrefix="0" xfId="134">
      <alignment horizontal="center" vertical="center" wrapText="1"/>
    </xf>
    <xf numFmtId="0" fontId="67" fillId="2" borderId="0" applyAlignment="1" pivotButton="0" quotePrefix="0" xfId="143">
      <alignment horizontal="center" vertical="center" wrapText="1"/>
    </xf>
    <xf numFmtId="0" fontId="13" fillId="2" borderId="7" applyAlignment="1" pivotButton="0" quotePrefix="0" xfId="134">
      <alignment horizontal="center" vertical="center" wrapText="1"/>
    </xf>
    <xf numFmtId="0" fontId="13" fillId="2" borderId="18" applyAlignment="1" pivotButton="0" quotePrefix="0" xfId="134">
      <alignment horizontal="center" vertical="center" wrapText="1"/>
    </xf>
    <xf numFmtId="0" fontId="13" fillId="2" borderId="67" applyAlignment="1" pivotButton="0" quotePrefix="0" xfId="134">
      <alignment horizontal="center" vertical="center" wrapText="1"/>
    </xf>
    <xf numFmtId="0" fontId="13" fillId="2" borderId="7" applyAlignment="1" pivotButton="0" quotePrefix="0" xfId="143">
      <alignment horizontal="center" vertical="center" wrapText="1"/>
    </xf>
    <xf numFmtId="0" fontId="13" fillId="2" borderId="0" applyAlignment="1" pivotButton="0" quotePrefix="0" xfId="143">
      <alignment horizontal="center" vertical="center" wrapText="1"/>
    </xf>
    <xf numFmtId="0" fontId="13" fillId="2" borderId="12" applyAlignment="1" pivotButton="0" quotePrefix="0" xfId="143">
      <alignment horizontal="center" vertical="center" wrapText="1"/>
    </xf>
    <xf numFmtId="0" fontId="13" fillId="2" borderId="21" applyAlignment="1" pivotButton="0" quotePrefix="0" xfId="134">
      <alignment horizontal="center" vertical="center" wrapText="1"/>
    </xf>
    <xf numFmtId="0" fontId="13" fillId="2" borderId="11" applyAlignment="1" pivotButton="0" quotePrefix="0" xfId="134">
      <alignment horizontal="center" vertical="center" wrapText="1"/>
    </xf>
    <xf numFmtId="0" fontId="13" fillId="2" borderId="51" applyAlignment="1" pivotButton="0" quotePrefix="0" xfId="134">
      <alignment horizontal="center" vertical="center" wrapText="1"/>
    </xf>
    <xf numFmtId="0" fontId="22" fillId="2" borderId="63" applyAlignment="1" pivotButton="0" quotePrefix="0" xfId="134">
      <alignment horizontal="center" vertical="center" wrapText="1"/>
    </xf>
    <xf numFmtId="0" fontId="22" fillId="2" borderId="11" applyAlignment="1" pivotButton="0" quotePrefix="0" xfId="134">
      <alignment horizontal="center" vertical="center" wrapText="1"/>
    </xf>
    <xf numFmtId="0" fontId="22" fillId="2" borderId="51" applyAlignment="1" pivotButton="0" quotePrefix="0" xfId="134">
      <alignment horizontal="center" vertical="center" wrapText="1"/>
    </xf>
    <xf numFmtId="0" fontId="22" fillId="2" borderId="82" applyAlignment="1" pivotButton="0" quotePrefix="0" xfId="134">
      <alignment horizontal="center" vertical="center" wrapText="1"/>
    </xf>
    <xf numFmtId="0" fontId="22" fillId="2" borderId="78" applyAlignment="1" pivotButton="0" quotePrefix="0" xfId="134">
      <alignment horizontal="center" vertical="center" wrapText="1"/>
    </xf>
    <xf numFmtId="0" fontId="13" fillId="2" borderId="95" applyAlignment="1" pivotButton="0" quotePrefix="0" xfId="134">
      <alignment horizontal="center" vertical="center" wrapText="1"/>
    </xf>
    <xf numFmtId="0" fontId="13" fillId="2" borderId="19" applyAlignment="1" pivotButton="0" quotePrefix="0" xfId="134">
      <alignment horizontal="center" vertical="center" wrapText="1"/>
    </xf>
    <xf numFmtId="0" fontId="13" fillId="2" borderId="62" applyAlignment="1" pivotButton="0" quotePrefix="0" xfId="134">
      <alignment horizontal="center" vertical="center" wrapText="1"/>
    </xf>
    <xf numFmtId="0" fontId="21" fillId="2" borderId="10" applyAlignment="1" pivotButton="0" quotePrefix="0" xfId="134">
      <alignment horizontal="center" vertical="center" wrapText="1"/>
    </xf>
    <xf numFmtId="0" fontId="21" fillId="2" borderId="53" applyAlignment="1" pivotButton="0" quotePrefix="0" xfId="134">
      <alignment horizontal="center" vertical="center" wrapText="1"/>
    </xf>
    <xf numFmtId="0" fontId="13" fillId="2" borderId="7" applyAlignment="1" pivotButton="0" quotePrefix="0" xfId="142">
      <alignment horizontal="left" vertical="center"/>
    </xf>
    <xf numFmtId="0" fontId="22" fillId="2" borderId="80" applyAlignment="1" pivotButton="0" quotePrefix="0" xfId="143">
      <alignment horizontal="center" vertical="center" wrapText="1"/>
    </xf>
    <xf numFmtId="0" fontId="22" fillId="2" borderId="8" applyAlignment="1" pivotButton="0" quotePrefix="0" xfId="143">
      <alignment horizontal="center" vertical="center" wrapText="1"/>
    </xf>
    <xf numFmtId="0" fontId="22" fillId="2" borderId="49" applyAlignment="1" pivotButton="0" quotePrefix="0" xfId="143">
      <alignment horizontal="center" vertical="center" wrapText="1"/>
    </xf>
    <xf numFmtId="0" fontId="22" fillId="2" borderId="7" applyAlignment="1" pivotButton="0" quotePrefix="0" xfId="134">
      <alignment horizontal="center" vertical="center" wrapText="1"/>
    </xf>
    <xf numFmtId="0" fontId="22" fillId="2" borderId="18" applyAlignment="1" pivotButton="0" quotePrefix="0" xfId="134">
      <alignment horizontal="center" vertical="center" wrapText="1"/>
    </xf>
    <xf numFmtId="0" fontId="22" fillId="2" borderId="67" applyAlignment="1" pivotButton="0" quotePrefix="0" xfId="134">
      <alignment horizontal="center" vertical="center" wrapText="1"/>
    </xf>
    <xf numFmtId="0" fontId="22" fillId="2" borderId="10" applyAlignment="1" pivotButton="0" quotePrefix="0" xfId="134">
      <alignment horizontal="center" vertical="center" wrapText="1"/>
    </xf>
    <xf numFmtId="0" fontId="22" fillId="2" borderId="53" applyAlignment="1" pivotButton="0" quotePrefix="0" xfId="134">
      <alignment horizontal="center" vertical="center" wrapText="1"/>
    </xf>
    <xf numFmtId="0" fontId="22" fillId="2" borderId="95" applyAlignment="1" pivotButton="0" quotePrefix="0" xfId="134">
      <alignment horizontal="center" vertical="center" wrapText="1"/>
    </xf>
    <xf numFmtId="0" fontId="13" fillId="2" borderId="0" applyAlignment="1" pivotButton="0" quotePrefix="0" xfId="142">
      <alignment horizontal="left" vertical="center"/>
    </xf>
    <xf numFmtId="0" fontId="70" fillId="2" borderId="0" applyAlignment="1" pivotButton="0" quotePrefix="0" xfId="143">
      <alignment horizontal="center" vertical="center" wrapText="1"/>
    </xf>
    <xf numFmtId="0" fontId="22" fillId="2" borderId="98" applyAlignment="1" pivotButton="0" quotePrefix="0" xfId="143">
      <alignment horizontal="center" vertical="center" wrapText="1"/>
    </xf>
    <xf numFmtId="0" fontId="22" fillId="2" borderId="69" applyAlignment="1" pivotButton="0" quotePrefix="0" xfId="143">
      <alignment horizontal="center" vertical="center" wrapText="1"/>
    </xf>
    <xf numFmtId="0" fontId="22" fillId="2" borderId="77" applyAlignment="1" pivotButton="0" quotePrefix="0" xfId="143">
      <alignment horizontal="center" vertical="center" wrapText="1"/>
    </xf>
    <xf numFmtId="0" fontId="22" fillId="5" borderId="63" applyAlignment="1" pivotButton="0" quotePrefix="0" xfId="134">
      <alignment horizontal="center" vertical="center" wrapText="1"/>
    </xf>
    <xf numFmtId="0" fontId="22" fillId="5" borderId="11" applyAlignment="1" pivotButton="0" quotePrefix="0" xfId="134">
      <alignment horizontal="center" vertical="center" wrapText="1"/>
    </xf>
    <xf numFmtId="0" fontId="22" fillId="5" borderId="51" applyAlignment="1" pivotButton="0" quotePrefix="0" xfId="134">
      <alignment horizontal="center" vertical="center" wrapText="1"/>
    </xf>
    <xf numFmtId="0" fontId="70" fillId="2" borderId="0" applyAlignment="1" pivotButton="0" quotePrefix="0" xfId="143">
      <alignment horizontal="center" vertical="center"/>
    </xf>
    <xf numFmtId="0" fontId="22" fillId="2" borderId="80" applyAlignment="1" pivotButton="0" quotePrefix="0" xfId="134">
      <alignment horizontal="center" vertical="center" wrapText="1"/>
    </xf>
    <xf numFmtId="0" fontId="22" fillId="2" borderId="22" applyAlignment="1" pivotButton="0" quotePrefix="0" xfId="134">
      <alignment horizontal="center" vertical="center" wrapText="1"/>
    </xf>
    <xf numFmtId="0" fontId="22" fillId="2" borderId="65" applyAlignment="1" pivotButton="0" quotePrefix="0" xfId="134">
      <alignment horizontal="center" vertical="center" wrapText="1"/>
    </xf>
    <xf numFmtId="0" fontId="13" fillId="2" borderId="7" applyAlignment="1" pivotButton="0" quotePrefix="0" xfId="142">
      <alignment horizontal="left" vertical="center" wrapText="1"/>
    </xf>
    <xf numFmtId="0" fontId="13" fillId="2" borderId="22" applyAlignment="1" pivotButton="0" quotePrefix="0" xfId="135">
      <alignment horizontal="center" vertical="center" wrapText="1"/>
    </xf>
    <xf numFmtId="0" fontId="13" fillId="2" borderId="65" applyAlignment="1" pivotButton="0" quotePrefix="0" xfId="135">
      <alignment horizontal="center" vertical="center" wrapText="1"/>
    </xf>
    <xf numFmtId="0" fontId="13" fillId="2" borderId="53" applyAlignment="1" pivotButton="0" quotePrefix="0" xfId="135">
      <alignment horizontal="center" vertical="center" wrapText="1"/>
    </xf>
    <xf numFmtId="0" fontId="13" fillId="5" borderId="27" applyAlignment="1" pivotButton="0" quotePrefix="0" xfId="0">
      <alignment horizontal="center" vertical="center"/>
    </xf>
    <xf numFmtId="0" fontId="13" fillId="5" borderId="31" applyAlignment="1" pivotButton="0" quotePrefix="0" xfId="0">
      <alignment horizontal="center" vertical="center"/>
    </xf>
    <xf numFmtId="0" fontId="13" fillId="2" borderId="63" applyAlignment="1" pivotButton="0" quotePrefix="0" xfId="0">
      <alignment horizontal="center" vertical="center"/>
    </xf>
    <xf numFmtId="0" fontId="13" fillId="2" borderId="59" applyAlignment="1" pivotButton="0" quotePrefix="0" xfId="0">
      <alignment horizontal="center" vertical="center"/>
    </xf>
    <xf numFmtId="0" fontId="13" fillId="5" borderId="11" applyAlignment="1" pivotButton="0" quotePrefix="0" xfId="0">
      <alignment horizontal="center" vertical="center"/>
    </xf>
    <xf numFmtId="0" fontId="13" fillId="2" borderId="80" applyAlignment="1" pivotButton="0" quotePrefix="0" xfId="135">
      <alignment horizontal="center" vertical="center" wrapText="1"/>
    </xf>
    <xf numFmtId="0" fontId="13" fillId="2" borderId="8" applyAlignment="1" pivotButton="0" quotePrefix="0" xfId="135">
      <alignment horizontal="center" vertical="center" wrapText="1"/>
    </xf>
    <xf numFmtId="0" fontId="13" fillId="2" borderId="49" applyAlignment="1" pivotButton="0" quotePrefix="0" xfId="135">
      <alignment horizontal="center" vertical="center" wrapText="1"/>
    </xf>
    <xf numFmtId="0" fontId="13" fillId="2" borderId="27" applyAlignment="1" pivotButton="0" quotePrefix="0" xfId="135">
      <alignment horizontal="center" vertical="center"/>
    </xf>
    <xf numFmtId="0" fontId="13" fillId="2" borderId="18" applyAlignment="1" pivotButton="0" quotePrefix="0" xfId="135">
      <alignment horizontal="center" vertical="center" wrapText="1"/>
    </xf>
    <xf numFmtId="0" fontId="13" fillId="2" borderId="67" applyAlignment="1" pivotButton="0" quotePrefix="0" xfId="135">
      <alignment horizontal="center" vertical="center" wrapText="1"/>
    </xf>
    <xf numFmtId="0" fontId="13" fillId="2" borderId="63" applyAlignment="1" pivotButton="0" quotePrefix="0" xfId="135">
      <alignment horizontal="center" vertical="center"/>
    </xf>
    <xf numFmtId="0" fontId="13" fillId="2" borderId="80" applyAlignment="1" pivotButton="0" quotePrefix="0" xfId="135">
      <alignment horizontal="center" vertical="center"/>
    </xf>
    <xf numFmtId="0" fontId="67" fillId="2" borderId="0" applyAlignment="1" pivotButton="0" quotePrefix="0" xfId="142">
      <alignment horizontal="center" vertical="center"/>
    </xf>
    <xf numFmtId="0" fontId="13" fillId="2" borderId="51" applyAlignment="1" pivotButton="0" quotePrefix="0" xfId="135">
      <alignment horizontal="center" vertical="center" wrapText="1"/>
    </xf>
    <xf numFmtId="0" fontId="13" fillId="5" borderId="44" applyAlignment="1" pivotButton="0" quotePrefix="0" xfId="0">
      <alignment horizontal="center" vertical="center"/>
    </xf>
    <xf numFmtId="0" fontId="13" fillId="2" borderId="25" applyAlignment="1" pivotButton="0" quotePrefix="0" xfId="135">
      <alignment horizontal="center" vertical="center" wrapText="1"/>
    </xf>
    <xf numFmtId="0" fontId="13" fillId="2" borderId="62" applyAlignment="1" pivotButton="0" quotePrefix="0" xfId="135">
      <alignment horizontal="center" vertical="center" wrapText="1"/>
    </xf>
    <xf numFmtId="0" fontId="13" fillId="2" borderId="8" applyAlignment="1" pivotButton="0" quotePrefix="0" xfId="135">
      <alignment horizontal="center" vertical="center"/>
    </xf>
    <xf numFmtId="0" fontId="70" fillId="0" borderId="0" applyAlignment="1" pivotButton="0" quotePrefix="0" xfId="145">
      <alignment horizontal="center" vertical="center"/>
    </xf>
    <xf numFmtId="168" fontId="13" fillId="6" borderId="0" applyAlignment="1" pivotButton="0" quotePrefix="0" xfId="147">
      <alignment horizontal="center" vertical="center"/>
    </xf>
    <xf numFmtId="168" fontId="16" fillId="6" borderId="8" applyAlignment="1" pivotButton="0" quotePrefix="1" xfId="140">
      <alignment horizontal="center" vertical="center"/>
    </xf>
    <xf numFmtId="168" fontId="16" fillId="6" borderId="0" applyAlignment="1" pivotButton="0" quotePrefix="1" xfId="140">
      <alignment horizontal="center" vertical="center"/>
    </xf>
    <xf numFmtId="168" fontId="13" fillId="6" borderId="0" applyAlignment="1" pivotButton="0" quotePrefix="0" xfId="140">
      <alignment horizontal="center" vertical="center"/>
    </xf>
    <xf numFmtId="168" fontId="13" fillId="5" borderId="8" applyAlignment="1" pivotButton="0" quotePrefix="0" xfId="140">
      <alignment horizontal="center" vertical="center" wrapText="1"/>
    </xf>
    <xf numFmtId="168" fontId="13" fillId="5" borderId="0" applyAlignment="1" pivotButton="0" quotePrefix="0" xfId="140">
      <alignment horizontal="center" vertical="center" wrapText="1"/>
    </xf>
    <xf numFmtId="168" fontId="13" fillId="5" borderId="0" applyAlignment="1" pivotButton="0" quotePrefix="0" xfId="140">
      <alignment horizontal="center" vertical="center"/>
    </xf>
    <xf numFmtId="0" fontId="13" fillId="5" borderId="0" applyAlignment="1" pivotButton="0" quotePrefix="0" xfId="147">
      <alignment horizontal="center"/>
    </xf>
    <xf numFmtId="168" fontId="13" fillId="6" borderId="0" applyAlignment="1" pivotButton="0" quotePrefix="0" xfId="147">
      <alignment horizontal="center" vertical="center"/>
    </xf>
    <xf numFmtId="168" fontId="13" fillId="6" borderId="8" applyAlignment="1" pivotButton="0" quotePrefix="0" xfId="147">
      <alignment horizontal="center" vertical="center"/>
    </xf>
    <xf numFmtId="0" fontId="22" fillId="0" borderId="2" applyAlignment="1" pivotButton="0" quotePrefix="0" xfId="145">
      <alignment horizontal="left" vertical="center"/>
    </xf>
    <xf numFmtId="168" fontId="16" fillId="5" borderId="8" applyAlignment="1" pivotButton="0" quotePrefix="1" xfId="140">
      <alignment horizontal="center" vertical="center"/>
    </xf>
    <xf numFmtId="168" fontId="16" fillId="5" borderId="0" applyAlignment="1" pivotButton="0" quotePrefix="1" xfId="140">
      <alignment horizontal="center" vertical="center"/>
    </xf>
    <xf numFmtId="168" fontId="13" fillId="5" borderId="0" applyAlignment="1" pivotButton="0" quotePrefix="0" xfId="147">
      <alignment horizontal="center" vertical="center"/>
    </xf>
    <xf numFmtId="0" fontId="13" fillId="5" borderId="34" applyAlignment="1" pivotButton="0" quotePrefix="0" xfId="147">
      <alignment horizontal="center"/>
    </xf>
    <xf numFmtId="0" fontId="13" fillId="5" borderId="8" applyAlignment="1" pivotButton="0" quotePrefix="0" xfId="147">
      <alignment horizontal="center"/>
    </xf>
    <xf numFmtId="0" fontId="13" fillId="5" borderId="0" applyAlignment="1" pivotButton="0" quotePrefix="0" xfId="147">
      <alignment horizontal="center" vertical="center"/>
    </xf>
    <xf numFmtId="0" fontId="13" fillId="5" borderId="34" applyAlignment="1" pivotButton="0" quotePrefix="0" xfId="147">
      <alignment horizontal="center" vertical="center"/>
    </xf>
    <xf numFmtId="0" fontId="13" fillId="5" borderId="8" applyAlignment="1" pivotButton="0" quotePrefix="0" xfId="147">
      <alignment horizontal="center" vertical="center"/>
    </xf>
    <xf numFmtId="168" fontId="13" fillId="5" borderId="8" applyAlignment="1" pivotButton="0" quotePrefix="0" xfId="147">
      <alignment horizontal="center" vertical="center"/>
    </xf>
    <xf numFmtId="0" fontId="15" fillId="5" borderId="0" applyAlignment="1" pivotButton="0" quotePrefix="0" xfId="140">
      <alignment horizontal="center" vertical="center"/>
    </xf>
    <xf numFmtId="0" fontId="23" fillId="5" borderId="0" applyAlignment="1" pivotButton="0" quotePrefix="0" xfId="140">
      <alignment horizontal="center" vertical="center"/>
    </xf>
    <xf numFmtId="0" fontId="40" fillId="5" borderId="0" applyAlignment="1" pivotButton="0" quotePrefix="0" xfId="140">
      <alignment horizontal="center" vertical="center"/>
    </xf>
    <xf numFmtId="0" fontId="24" fillId="5" borderId="0" applyAlignment="1" pivotButton="0" quotePrefix="0" xfId="140">
      <alignment horizontal="center" vertical="center"/>
    </xf>
    <xf numFmtId="0" fontId="19" fillId="5" borderId="42" applyAlignment="1" pivotButton="0" quotePrefix="0" xfId="140">
      <alignment horizontal="center" vertical="center" wrapText="1"/>
    </xf>
    <xf numFmtId="0" fontId="19" fillId="5" borderId="2" applyAlignment="1" pivotButton="0" quotePrefix="0" xfId="140">
      <alignment horizontal="center" vertical="center" wrapText="1"/>
    </xf>
    <xf numFmtId="0" fontId="19" fillId="5" borderId="43" applyAlignment="1" pivotButton="0" quotePrefix="0" xfId="140">
      <alignment horizontal="center" vertical="center" wrapText="1"/>
    </xf>
    <xf numFmtId="0" fontId="19" fillId="5" borderId="3" applyAlignment="1" pivotButton="0" quotePrefix="0" xfId="140">
      <alignment horizontal="center" vertical="center" wrapText="1"/>
    </xf>
    <xf numFmtId="0" fontId="13" fillId="5" borderId="8" applyAlignment="1" pivotButton="0" quotePrefix="0" xfId="140">
      <alignment horizontal="center" vertical="center" wrapText="1"/>
    </xf>
    <xf numFmtId="0" fontId="13" fillId="5" borderId="0" applyAlignment="1" pivotButton="0" quotePrefix="0" xfId="140">
      <alignment horizontal="center" vertical="center" wrapText="1"/>
    </xf>
    <xf numFmtId="165" fontId="13" fillId="5" borderId="0" applyAlignment="1" pivotButton="0" quotePrefix="0" xfId="140">
      <alignment horizontal="center" vertical="center"/>
    </xf>
    <xf numFmtId="0" fontId="78" fillId="5" borderId="0" applyAlignment="1" applyProtection="1" pivotButton="0" quotePrefix="0" xfId="0">
      <alignment horizontal="center" vertical="center"/>
      <protection locked="1" hidden="1"/>
    </xf>
    <xf numFmtId="0" fontId="72" fillId="5" borderId="0" applyAlignment="1" applyProtection="1" pivotButton="0" quotePrefix="0" xfId="0">
      <alignment horizontal="center" vertical="center"/>
      <protection locked="1" hidden="1"/>
    </xf>
    <xf numFmtId="0" fontId="77" fillId="5" borderId="7" applyAlignment="1" applyProtection="1" pivotButton="0" quotePrefix="0" xfId="0">
      <alignment horizontal="center" vertical="center" wrapText="1"/>
      <protection locked="1" hidden="1"/>
    </xf>
    <xf numFmtId="0" fontId="77" fillId="5" borderId="59" applyAlignment="1" applyProtection="1" pivotButton="0" quotePrefix="0" xfId="0">
      <alignment horizontal="center" vertical="center" wrapText="1"/>
      <protection locked="1" hidden="1"/>
    </xf>
    <xf numFmtId="0" fontId="77" fillId="5" borderId="63" applyAlignment="1" applyProtection="1" pivotButton="0" quotePrefix="0" xfId="0">
      <alignment horizontal="center" vertical="center" wrapText="1"/>
      <protection locked="1" hidden="1"/>
    </xf>
    <xf numFmtId="0" fontId="13" fillId="5" borderId="99" applyAlignment="1" applyProtection="1" pivotButton="0" quotePrefix="0" xfId="0">
      <alignment horizontal="center" vertical="center" wrapText="1"/>
      <protection locked="1" hidden="1"/>
    </xf>
    <xf numFmtId="0" fontId="13" fillId="5" borderId="43" applyAlignment="1" applyProtection="1" pivotButton="0" quotePrefix="0" xfId="0">
      <alignment horizontal="center" vertical="center"/>
      <protection locked="1" hidden="1"/>
    </xf>
    <xf numFmtId="0" fontId="77" fillId="5" borderId="80" applyAlignment="1" applyProtection="1" pivotButton="0" quotePrefix="0" xfId="0">
      <alignment horizontal="center" vertical="center" wrapText="1"/>
      <protection locked="1" hidden="1"/>
    </xf>
    <xf numFmtId="0" fontId="77" fillId="5" borderId="90" applyAlignment="1" applyProtection="1" pivotButton="0" quotePrefix="0" xfId="0">
      <alignment horizontal="center" vertical="center" wrapText="1"/>
      <protection locked="1" hidden="1"/>
    </xf>
    <xf numFmtId="0" fontId="77" fillId="5" borderId="60" applyAlignment="1" applyProtection="1" pivotButton="0" quotePrefix="0" xfId="0">
      <alignment horizontal="center" vertical="center" wrapText="1"/>
      <protection locked="1" hidden="1"/>
    </xf>
    <xf numFmtId="175" fontId="16" fillId="0" borderId="4" applyAlignment="1" applyProtection="1" pivotButton="0" quotePrefix="0" xfId="139">
      <alignment horizontal="center" vertical="center"/>
      <protection locked="1" hidden="1"/>
    </xf>
    <xf numFmtId="175" fontId="16" fillId="0" borderId="100" applyAlignment="1" applyProtection="1" pivotButton="0" quotePrefix="0" xfId="139">
      <alignment horizontal="center" vertical="center"/>
      <protection locked="1" hidden="1"/>
    </xf>
    <xf numFmtId="0" fontId="67" fillId="5" borderId="0" applyAlignment="1" pivotButton="0" quotePrefix="0" xfId="140">
      <alignment horizontal="center" vertical="center"/>
    </xf>
    <xf numFmtId="0" fontId="70" fillId="5" borderId="0" applyAlignment="1" pivotButton="0" quotePrefix="0" xfId="140">
      <alignment horizontal="center" vertical="center"/>
    </xf>
    <xf numFmtId="0" fontId="13" fillId="0" borderId="98" applyAlignment="1" applyProtection="1" pivotButton="0" quotePrefix="0" xfId="139">
      <alignment horizontal="center" vertical="center" wrapText="1"/>
      <protection locked="1" hidden="1"/>
    </xf>
    <xf numFmtId="0" fontId="13" fillId="0" borderId="77" applyAlignment="1" applyProtection="1" pivotButton="0" quotePrefix="0" xfId="139">
      <alignment horizontal="center" vertical="center" wrapText="1"/>
      <protection locked="1" hidden="1"/>
    </xf>
    <xf numFmtId="0" fontId="13" fillId="0" borderId="59" applyAlignment="1" applyProtection="1" pivotButton="0" quotePrefix="0" xfId="139">
      <alignment horizontal="center" vertical="center" wrapText="1"/>
      <protection locked="1" hidden="1"/>
    </xf>
    <xf numFmtId="0" fontId="13" fillId="0" borderId="67" applyAlignment="1" applyProtection="1" pivotButton="0" quotePrefix="0" xfId="139">
      <alignment horizontal="center" vertical="center" wrapText="1"/>
      <protection locked="1" hidden="1"/>
    </xf>
    <xf numFmtId="0" fontId="13" fillId="0" borderId="63" applyAlignment="1" applyProtection="1" pivotButton="0" quotePrefix="0" xfId="139">
      <alignment horizontal="center" vertical="center" wrapText="1"/>
      <protection locked="1" hidden="1"/>
    </xf>
    <xf numFmtId="0" fontId="13" fillId="0" borderId="101" applyAlignment="1" applyProtection="1" pivotButton="0" quotePrefix="0" xfId="139">
      <alignment horizontal="center" vertical="center" wrapText="1"/>
      <protection locked="1" hidden="1"/>
    </xf>
    <xf numFmtId="0" fontId="13" fillId="0" borderId="51" applyAlignment="1" applyProtection="1" pivotButton="0" quotePrefix="0" xfId="139">
      <alignment horizontal="center" vertical="center" wrapText="1"/>
      <protection locked="1" hidden="1"/>
    </xf>
    <xf numFmtId="0" fontId="13" fillId="0" borderId="102" applyAlignment="1" applyProtection="1" pivotButton="0" quotePrefix="0" xfId="139">
      <alignment horizontal="center" vertical="center" wrapText="1"/>
      <protection locked="1" hidden="1"/>
    </xf>
    <xf numFmtId="0" fontId="13" fillId="0" borderId="81" applyAlignment="1" applyProtection="1" pivotButton="0" quotePrefix="0" xfId="139">
      <alignment horizontal="center" vertical="center" wrapText="1"/>
      <protection locked="1" hidden="1"/>
    </xf>
    <xf numFmtId="0" fontId="13" fillId="0" borderId="82" applyAlignment="1" applyProtection="1" pivotButton="0" quotePrefix="0" xfId="139">
      <alignment horizontal="center" vertical="center" wrapText="1"/>
      <protection locked="1" hidden="1"/>
    </xf>
    <xf numFmtId="0" fontId="13" fillId="0" borderId="78" applyAlignment="1" applyProtection="1" pivotButton="0" quotePrefix="0" xfId="139">
      <alignment horizontal="center" vertical="center" wrapText="1"/>
      <protection locked="1" hidden="1"/>
    </xf>
    <xf numFmtId="168" fontId="13" fillId="5" borderId="0" applyAlignment="1" pivotButton="0" quotePrefix="0" xfId="0">
      <alignment horizontal="center" vertical="center" wrapText="1"/>
    </xf>
    <xf numFmtId="168" fontId="22" fillId="5" borderId="0" applyAlignment="1" pivotButton="0" quotePrefix="0" xfId="0">
      <alignment horizontal="center" vertical="center" wrapText="1"/>
    </xf>
    <xf numFmtId="0" fontId="13" fillId="5" borderId="105" applyAlignment="1" pivotButton="0" quotePrefix="0" xfId="0">
      <alignment horizontal="left" vertical="center" wrapText="1"/>
    </xf>
    <xf numFmtId="0" fontId="13" fillId="5" borderId="16" applyAlignment="1" pivotButton="0" quotePrefix="0" xfId="0">
      <alignment horizontal="left" vertical="center" wrapText="1"/>
    </xf>
    <xf numFmtId="168" fontId="25" fillId="4" borderId="12" applyAlignment="1" pivotButton="0" quotePrefix="0" xfId="0">
      <alignment horizontal="center" vertical="center" wrapText="1"/>
    </xf>
    <xf numFmtId="168" fontId="25" fillId="0" borderId="12" applyAlignment="1" pivotButton="0" quotePrefix="0" xfId="0">
      <alignment horizontal="center" vertical="center" wrapText="1"/>
    </xf>
    <xf numFmtId="0" fontId="13" fillId="5" borderId="103" applyAlignment="1" pivotButton="0" quotePrefix="0" xfId="0">
      <alignment horizontal="center" vertical="center" wrapText="1"/>
    </xf>
    <xf numFmtId="0" fontId="13" fillId="5" borderId="53" applyAlignment="1" pivotButton="0" quotePrefix="0" xfId="0">
      <alignment horizontal="center" vertical="center" wrapText="1"/>
    </xf>
    <xf numFmtId="0" fontId="13" fillId="5" borderId="0" applyAlignment="1" pivotButton="0" quotePrefix="0" xfId="0">
      <alignment horizontal="right" vertical="center"/>
    </xf>
    <xf numFmtId="0" fontId="67" fillId="5" borderId="0" applyAlignment="1" pivotButton="0" quotePrefix="0" xfId="0">
      <alignment horizontal="center" vertical="center"/>
    </xf>
    <xf numFmtId="0" fontId="13" fillId="5" borderId="103" applyAlignment="1" pivotButton="0" quotePrefix="0" xfId="135">
      <alignment horizontal="center" vertical="center" wrapText="1"/>
    </xf>
    <xf numFmtId="0" fontId="13" fillId="5" borderId="53" applyAlignment="1" pivotButton="0" quotePrefix="0" xfId="135">
      <alignment horizontal="center" vertical="center" wrapText="1"/>
    </xf>
    <xf numFmtId="0" fontId="13" fillId="5" borderId="12" applyAlignment="1" pivotButton="0" quotePrefix="0" xfId="0">
      <alignment horizontal="right" vertical="center"/>
    </xf>
    <xf numFmtId="0" fontId="13" fillId="5" borderId="104" applyAlignment="1" pivotButton="0" quotePrefix="0" xfId="0">
      <alignment horizontal="center" vertical="center" wrapText="1"/>
    </xf>
    <xf numFmtId="0" fontId="13" fillId="5" borderId="77" applyAlignment="1" pivotButton="0" quotePrefix="0" xfId="0">
      <alignment horizontal="center" vertical="center" wrapText="1"/>
    </xf>
    <xf numFmtId="0" fontId="13" fillId="5" borderId="17" applyAlignment="1" pivotButton="0" quotePrefix="0" xfId="0">
      <alignment horizontal="center" vertical="center" wrapText="1"/>
    </xf>
    <xf numFmtId="0" fontId="13" fillId="5" borderId="51" applyAlignment="1" pivotButton="0" quotePrefix="0" xfId="0">
      <alignment horizontal="center" vertical="center" wrapText="1"/>
    </xf>
    <xf numFmtId="168" fontId="13" fillId="5" borderId="8" applyAlignment="1" pivotButton="0" quotePrefix="0" xfId="0">
      <alignment horizontal="center" vertical="center" wrapText="1"/>
    </xf>
    <xf numFmtId="168" fontId="13" fillId="5" borderId="0" applyAlignment="1" pivotButton="0" quotePrefix="0" xfId="135">
      <alignment horizontal="center" vertical="center" wrapText="1"/>
    </xf>
    <xf numFmtId="0" fontId="67" fillId="5" borderId="0" applyAlignment="1" applyProtection="1" pivotButton="0" quotePrefix="0" xfId="0">
      <alignment horizontal="center" vertical="center"/>
      <protection locked="1" hidden="1"/>
    </xf>
    <xf numFmtId="0" fontId="13" fillId="5" borderId="46" applyAlignment="1" pivotButton="0" quotePrefix="0" xfId="0">
      <alignment horizontal="center" vertical="center" wrapText="1"/>
    </xf>
    <xf numFmtId="168" fontId="13" fillId="5" borderId="16" applyAlignment="1" pivotButton="0" quotePrefix="0" xfId="0">
      <alignment horizontal="center" vertical="center" wrapText="1"/>
    </xf>
    <xf numFmtId="168" fontId="13" fillId="5" borderId="16" applyAlignment="1" pivotButton="0" quotePrefix="0" xfId="135">
      <alignment horizontal="center" vertical="center" wrapText="1"/>
    </xf>
    <xf numFmtId="0" fontId="13" fillId="5" borderId="98" applyAlignment="1" pivotButton="0" quotePrefix="0" xfId="0">
      <alignment horizontal="center" vertical="center" wrapText="1"/>
    </xf>
    <xf numFmtId="0" fontId="13" fillId="5" borderId="69" applyAlignment="1" pivotButton="0" quotePrefix="0" xfId="0">
      <alignment horizontal="center" vertical="center" wrapText="1"/>
    </xf>
    <xf numFmtId="0" fontId="13" fillId="5" borderId="77" applyAlignment="1" pivotButton="0" quotePrefix="0" xfId="0">
      <alignment horizontal="center" vertical="center" wrapText="1"/>
    </xf>
    <xf numFmtId="38" fontId="13" fillId="5" borderId="21" applyAlignment="1" pivotButton="0" quotePrefix="0" xfId="135">
      <alignment horizontal="center" vertical="center" wrapText="1"/>
    </xf>
    <xf numFmtId="38" fontId="13" fillId="5" borderId="53" applyAlignment="1" pivotButton="0" quotePrefix="0" xfId="135">
      <alignment horizontal="center" vertical="center" wrapText="1"/>
    </xf>
    <xf numFmtId="0" fontId="13" fillId="5" borderId="59" applyAlignment="1" pivotButton="0" quotePrefix="0" xfId="0">
      <alignment horizontal="center" vertical="center" wrapText="1"/>
    </xf>
    <xf numFmtId="0" fontId="13" fillId="5" borderId="18" applyAlignment="1" pivotButton="0" quotePrefix="0" xfId="0">
      <alignment horizontal="center" vertical="center" wrapText="1"/>
    </xf>
    <xf numFmtId="0" fontId="13" fillId="5" borderId="67" applyAlignment="1" pivotButton="0" quotePrefix="0" xfId="0">
      <alignment horizontal="center" vertical="center" wrapText="1"/>
    </xf>
    <xf numFmtId="169" fontId="13" fillId="5" borderId="106" applyAlignment="1" applyProtection="1" pivotButton="0" quotePrefix="0" xfId="135">
      <alignment horizontal="center" vertical="center" wrapText="1"/>
      <protection locked="1" hidden="1"/>
    </xf>
    <xf numFmtId="169" fontId="13" fillId="5" borderId="107" applyAlignment="1" applyProtection="1" pivotButton="0" quotePrefix="0" xfId="135">
      <alignment horizontal="center" vertical="center" wrapText="1"/>
      <protection locked="1" hidden="1"/>
    </xf>
    <xf numFmtId="169" fontId="13" fillId="5" borderId="108" applyAlignment="1" applyProtection="1" pivotButton="0" quotePrefix="0" xfId="135">
      <alignment horizontal="center" vertical="center" wrapText="1"/>
      <protection locked="1" hidden="1"/>
    </xf>
    <xf numFmtId="168" fontId="16" fillId="6" borderId="0" applyAlignment="1" pivotButton="0" quotePrefix="0" xfId="135">
      <alignment horizontal="center" vertical="center" wrapText="1"/>
    </xf>
    <xf numFmtId="168" fontId="16" fillId="6" borderId="4" applyAlignment="1" pivotButton="0" quotePrefix="0" xfId="135">
      <alignment horizontal="center" vertical="center" wrapText="1"/>
    </xf>
    <xf numFmtId="0" fontId="13" fillId="5" borderId="109" applyAlignment="1" pivotButton="0" quotePrefix="0" xfId="0">
      <alignment horizontal="left" vertical="center" wrapText="1"/>
    </xf>
    <xf numFmtId="0" fontId="13" fillId="5" borderId="7" applyAlignment="1" pivotButton="0" quotePrefix="0" xfId="0">
      <alignment horizontal="left" vertical="center" wrapText="1"/>
    </xf>
    <xf numFmtId="168" fontId="13" fillId="5" borderId="7" applyAlignment="1" applyProtection="1" pivotButton="0" quotePrefix="0" xfId="0">
      <alignment horizontal="right" vertical="top" wrapText="1"/>
      <protection locked="1" hidden="1"/>
    </xf>
    <xf numFmtId="168" fontId="81" fillId="5" borderId="7" applyAlignment="1" applyProtection="1" pivotButton="0" quotePrefix="0" xfId="0">
      <alignment horizontal="right" vertical="top" wrapText="1"/>
      <protection locked="1" hidden="1"/>
    </xf>
    <xf numFmtId="168" fontId="81" fillId="5" borderId="101" applyAlignment="1" applyProtection="1" pivotButton="0" quotePrefix="0" xfId="0">
      <alignment horizontal="right" vertical="top" wrapText="1"/>
      <protection locked="1" hidden="1"/>
    </xf>
    <xf numFmtId="0" fontId="16" fillId="5" borderId="34" applyAlignment="1" pivotButton="0" quotePrefix="0" xfId="0">
      <alignment horizontal="center" vertical="center" wrapText="1"/>
    </xf>
    <xf numFmtId="0" fontId="16" fillId="5" borderId="45" applyAlignment="1" pivotButton="0" quotePrefix="0" xfId="0">
      <alignment horizontal="center" vertical="center" wrapText="1"/>
    </xf>
    <xf numFmtId="168" fontId="16" fillId="6" borderId="34" applyAlignment="1" pivotButton="0" quotePrefix="0" xfId="135">
      <alignment horizontal="center" vertical="center" wrapText="1"/>
    </xf>
    <xf numFmtId="168" fontId="16" fillId="6" borderId="45" applyAlignment="1" pivotButton="0" quotePrefix="0" xfId="135">
      <alignment horizontal="center" vertical="center" wrapText="1"/>
    </xf>
    <xf numFmtId="168" fontId="16" fillId="5" borderId="8" applyAlignment="1" pivotButton="0" quotePrefix="0" xfId="0">
      <alignment horizontal="center" vertical="center" wrapText="1"/>
    </xf>
    <xf numFmtId="168" fontId="16" fillId="5" borderId="41" applyAlignment="1" pivotButton="0" quotePrefix="0" xfId="0">
      <alignment horizontal="center" vertical="center" wrapText="1"/>
    </xf>
    <xf numFmtId="170" fontId="13" fillId="5" borderId="46" applyAlignment="1" pivotButton="0" quotePrefix="0" xfId="135">
      <alignment horizontal="center" vertical="center" wrapText="1"/>
    </xf>
    <xf numFmtId="170" fontId="13" fillId="5" borderId="34" applyAlignment="1" pivotButton="0" quotePrefix="0" xfId="135">
      <alignment horizontal="center" vertical="center" wrapText="1"/>
    </xf>
    <xf numFmtId="164" fontId="13" fillId="5" borderId="63" applyAlignment="1" pivotButton="0" quotePrefix="0" xfId="135">
      <alignment horizontal="center" vertical="center"/>
    </xf>
    <xf numFmtId="164" fontId="13" fillId="5" borderId="11" applyAlignment="1" pivotButton="0" quotePrefix="0" xfId="135">
      <alignment horizontal="center" vertical="center"/>
    </xf>
    <xf numFmtId="164" fontId="81" fillId="5" borderId="63" applyAlignment="1" pivotButton="0" quotePrefix="0" xfId="135">
      <alignment horizontal="center" vertical="center"/>
    </xf>
    <xf numFmtId="164" fontId="81" fillId="5" borderId="7" applyAlignment="1" pivotButton="0" quotePrefix="0" xfId="135">
      <alignment horizontal="center" vertical="center"/>
    </xf>
    <xf numFmtId="164" fontId="81" fillId="5" borderId="59" applyAlignment="1" pivotButton="0" quotePrefix="0" xfId="135">
      <alignment horizontal="center" vertical="center"/>
    </xf>
    <xf numFmtId="164" fontId="81" fillId="5" borderId="9" applyAlignment="1" pivotButton="0" quotePrefix="0" xfId="135">
      <alignment horizontal="center" vertical="center"/>
    </xf>
    <xf numFmtId="164" fontId="81" fillId="5" borderId="27" applyAlignment="1" pivotButton="0" quotePrefix="0" xfId="135">
      <alignment horizontal="center" vertical="center"/>
    </xf>
    <xf numFmtId="164" fontId="81" fillId="5" borderId="31" applyAlignment="1" pivotButton="0" quotePrefix="0" xfId="135">
      <alignment horizontal="center" vertical="center"/>
    </xf>
    <xf numFmtId="38" fontId="13" fillId="5" borderId="26" applyAlignment="1" pivotButton="0" quotePrefix="0" xfId="135">
      <alignment horizontal="center" vertical="center" wrapText="1"/>
    </xf>
    <xf numFmtId="38" fontId="13" fillId="5" borderId="51" applyAlignment="1" pivotButton="0" quotePrefix="0" xfId="135">
      <alignment horizontal="center" vertical="center" wrapText="1"/>
    </xf>
    <xf numFmtId="168" fontId="13" fillId="5" borderId="34" applyAlignment="1" pivotButton="0" quotePrefix="0" xfId="135">
      <alignment horizontal="center" vertical="center" wrapText="1"/>
    </xf>
    <xf numFmtId="0" fontId="0" fillId="0" borderId="4" pivotButton="0" quotePrefix="0" xfId="0"/>
    <xf numFmtId="0" fontId="13" fillId="2" borderId="99" applyAlignment="1" pivotButton="0" quotePrefix="0" xfId="0">
      <alignment horizontal="center" vertical="center" wrapText="1"/>
    </xf>
    <xf numFmtId="0" fontId="13" fillId="0" borderId="87" applyAlignment="1" pivotButton="0" quotePrefix="0" xfId="0">
      <alignment horizontal="center" vertical="center"/>
    </xf>
    <xf numFmtId="0" fontId="0" fillId="0" borderId="82" pivotButton="0" quotePrefix="0" xfId="0"/>
    <xf numFmtId="0" fontId="0" fillId="0" borderId="78" pivotButton="0" quotePrefix="0" xfId="0"/>
    <xf numFmtId="0" fontId="13" fillId="2" borderId="110" applyAlignment="1" pivotButton="0" quotePrefix="0" xfId="0">
      <alignment horizontal="center" vertical="center" wrapText="1"/>
    </xf>
    <xf numFmtId="0" fontId="13" fillId="2" borderId="48" applyAlignment="1" pivotButton="0" quotePrefix="0" xfId="0">
      <alignment horizontal="center" vertical="center" wrapText="1"/>
    </xf>
    <xf numFmtId="0" fontId="13" fillId="2" borderId="111" applyAlignment="1" pivotButton="0" quotePrefix="0" xfId="0">
      <alignment horizontal="center" vertical="center" wrapText="1"/>
    </xf>
    <xf numFmtId="0" fontId="0" fillId="0" borderId="34" pivotButton="0" quotePrefix="0" xfId="0"/>
    <xf numFmtId="0" fontId="0" fillId="0" borderId="18" pivotButton="0" quotePrefix="0" xfId="0"/>
    <xf numFmtId="0" fontId="13" fillId="5" borderId="52" applyAlignment="1" pivotButton="0" quotePrefix="0" xfId="0">
      <alignment horizontal="center" vertical="center" wrapText="1"/>
    </xf>
    <xf numFmtId="0" fontId="0" fillId="0" borderId="11" pivotButton="0" quotePrefix="0" xfId="0"/>
    <xf numFmtId="0" fontId="0" fillId="0" borderId="8" pivotButton="0" quotePrefix="0" xfId="0"/>
    <xf numFmtId="0" fontId="0" fillId="0" borderId="13" pivotButton="0" quotePrefix="0" xfId="0"/>
    <xf numFmtId="0" fontId="0" fillId="0" borderId="31" pivotButton="0" quotePrefix="0" xfId="0"/>
    <xf numFmtId="0" fontId="0" fillId="0" borderId="51" pivotButton="0" quotePrefix="0" xfId="0"/>
    <xf numFmtId="0" fontId="0" fillId="0" borderId="67" pivotButton="0" quotePrefix="0" xfId="0"/>
    <xf numFmtId="0" fontId="0" fillId="0" borderId="53" pivotButton="0" quotePrefix="0" xfId="0"/>
    <xf numFmtId="0" fontId="0" fillId="0" borderId="49" pivotButton="0" quotePrefix="0" xfId="0"/>
    <xf numFmtId="166" fontId="13" fillId="0" borderId="0" applyAlignment="1" pivotButton="0" quotePrefix="0" xfId="0">
      <alignment vertical="center"/>
    </xf>
    <xf numFmtId="168" fontId="13" fillId="0" borderId="0" applyAlignment="1" pivotButton="0" quotePrefix="0" xfId="123">
      <alignment horizontal="right" vertical="center"/>
    </xf>
    <xf numFmtId="170" fontId="13" fillId="2" borderId="0" applyAlignment="1" pivotButton="0" quotePrefix="0" xfId="0">
      <alignment horizontal="right" vertical="center"/>
    </xf>
    <xf numFmtId="172" fontId="13" fillId="0" borderId="0" applyAlignment="1" pivotButton="0" quotePrefix="0" xfId="123">
      <alignment vertical="center"/>
    </xf>
    <xf numFmtId="165" fontId="13" fillId="0" borderId="0" applyAlignment="1" pivotButton="0" quotePrefix="0" xfId="123">
      <alignment horizontal="right" vertical="center"/>
    </xf>
    <xf numFmtId="165" fontId="13" fillId="0" borderId="34" applyAlignment="1" pivotButton="0" quotePrefix="0" xfId="123">
      <alignment vertical="center"/>
    </xf>
    <xf numFmtId="165" fontId="13" fillId="0" borderId="0" applyAlignment="1" pivotButton="0" quotePrefix="0" xfId="123">
      <alignment vertical="center"/>
    </xf>
    <xf numFmtId="168" fontId="13" fillId="0" borderId="34" applyAlignment="1" pivotButton="0" quotePrefix="0" xfId="123">
      <alignment horizontal="right" vertical="center"/>
    </xf>
    <xf numFmtId="171" fontId="13" fillId="0" borderId="0" applyAlignment="1" pivotButton="0" quotePrefix="0" xfId="123">
      <alignment vertical="center"/>
    </xf>
    <xf numFmtId="168" fontId="13" fillId="0" borderId="0" applyAlignment="1" pivotButton="0" quotePrefix="0" xfId="123">
      <alignment vertical="center"/>
    </xf>
    <xf numFmtId="168" fontId="13" fillId="5" borderId="0" applyAlignment="1" pivotButton="0" quotePrefix="0" xfId="123">
      <alignment horizontal="right" vertical="center"/>
    </xf>
    <xf numFmtId="168" fontId="13" fillId="5" borderId="0" applyAlignment="1" pivotButton="0" quotePrefix="0" xfId="123">
      <alignment vertical="center"/>
    </xf>
    <xf numFmtId="171" fontId="13" fillId="5" borderId="0" applyAlignment="1" pivotButton="0" quotePrefix="0" xfId="123">
      <alignment vertical="center"/>
    </xf>
    <xf numFmtId="168" fontId="13" fillId="5" borderId="34" applyAlignment="1" pivotButton="0" quotePrefix="0" xfId="123">
      <alignment vertical="center"/>
    </xf>
    <xf numFmtId="170" fontId="13" fillId="0" borderId="0" applyAlignment="1" pivotButton="0" quotePrefix="0" xfId="0">
      <alignment horizontal="right" vertical="center"/>
    </xf>
    <xf numFmtId="168" fontId="13" fillId="0" borderId="34" applyAlignment="1" pivotButton="0" quotePrefix="0" xfId="123">
      <alignment vertical="center"/>
    </xf>
    <xf numFmtId="168" fontId="13" fillId="0" borderId="8" applyAlignment="1" pivotButton="0" quotePrefix="0" xfId="123">
      <alignment horizontal="right" vertical="center"/>
    </xf>
    <xf numFmtId="170" fontId="13" fillId="5" borderId="0" applyAlignment="1" pivotButton="0" quotePrefix="0" xfId="0">
      <alignment horizontal="right" vertical="center"/>
    </xf>
    <xf numFmtId="168" fontId="13" fillId="5" borderId="8" applyAlignment="1" pivotButton="0" quotePrefix="0" xfId="123">
      <alignment horizontal="right" vertical="center"/>
    </xf>
    <xf numFmtId="168" fontId="16" fillId="6" borderId="41" applyAlignment="1" pivotButton="0" quotePrefix="0" xfId="123">
      <alignment horizontal="right" vertical="center"/>
    </xf>
    <xf numFmtId="168" fontId="16" fillId="5" borderId="4" applyAlignment="1" pivotButton="0" quotePrefix="0" xfId="123">
      <alignment horizontal="right" vertical="center"/>
    </xf>
    <xf numFmtId="168" fontId="16" fillId="6" borderId="4" applyAlignment="1" pivotButton="0" quotePrefix="0" xfId="123">
      <alignment horizontal="right" vertical="center"/>
    </xf>
    <xf numFmtId="168" fontId="16" fillId="0" borderId="4" applyAlignment="1" pivotButton="0" quotePrefix="0" xfId="123">
      <alignment vertical="center"/>
    </xf>
    <xf numFmtId="168" fontId="16" fillId="0" borderId="4" applyAlignment="1" pivotButton="0" quotePrefix="0" xfId="123">
      <alignment horizontal="right" vertical="center"/>
    </xf>
    <xf numFmtId="168" fontId="16" fillId="6" borderId="4" applyAlignment="1" pivotButton="0" quotePrefix="0" xfId="123">
      <alignment vertical="center"/>
    </xf>
    <xf numFmtId="170" fontId="13" fillId="0" borderId="4" applyAlignment="1" pivotButton="0" quotePrefix="0" xfId="0">
      <alignment horizontal="right" vertical="center"/>
    </xf>
    <xf numFmtId="171" fontId="16" fillId="0" borderId="4" applyAlignment="1" pivotButton="0" quotePrefix="0" xfId="123">
      <alignment vertical="center"/>
    </xf>
    <xf numFmtId="0" fontId="13" fillId="2" borderId="112" applyAlignment="1" pivotButton="0" quotePrefix="0" xfId="0">
      <alignment horizontal="center" vertical="center" wrapText="1"/>
    </xf>
    <xf numFmtId="0" fontId="13" fillId="2" borderId="113" applyAlignment="1" pivotButton="0" quotePrefix="0" xfId="0">
      <alignment horizontal="center" vertical="center" wrapText="1"/>
    </xf>
    <xf numFmtId="0" fontId="13" fillId="2" borderId="87" applyAlignment="1" pivotButton="0" quotePrefix="0" xfId="0">
      <alignment horizontal="center" vertical="center"/>
    </xf>
    <xf numFmtId="0" fontId="13" fillId="2" borderId="90" applyAlignment="1" pivotButton="0" quotePrefix="0" xfId="0">
      <alignment horizontal="center" vertical="center" wrapText="1"/>
    </xf>
    <xf numFmtId="0" fontId="0" fillId="0" borderId="59" pivotButton="0" quotePrefix="0" xfId="0"/>
    <xf numFmtId="0" fontId="0" fillId="0" borderId="22" pivotButton="0" quotePrefix="0" xfId="0"/>
    <xf numFmtId="0" fontId="13" fillId="5" borderId="21" applyAlignment="1" pivotButton="0" quotePrefix="0" xfId="0">
      <alignment horizontal="center" vertical="center" wrapText="1"/>
    </xf>
    <xf numFmtId="0" fontId="0" fillId="0" borderId="24" pivotButton="0" quotePrefix="0" xfId="0"/>
    <xf numFmtId="0" fontId="0" fillId="0" borderId="30" pivotButton="0" quotePrefix="0" xfId="0"/>
    <xf numFmtId="0" fontId="13" fillId="2" borderId="28" applyAlignment="1" pivotButton="0" quotePrefix="0" xfId="0">
      <alignment horizontal="center" vertical="center" wrapText="1"/>
    </xf>
    <xf numFmtId="0" fontId="13" fillId="5" borderId="88" applyAlignment="1" pivotButton="0" quotePrefix="0" xfId="0">
      <alignment horizontal="center" vertical="center" wrapText="1"/>
    </xf>
    <xf numFmtId="0" fontId="0" fillId="0" borderId="10" pivotButton="0" quotePrefix="0" xfId="0"/>
    <xf numFmtId="0" fontId="0" fillId="0" borderId="27" pivotButton="0" quotePrefix="0" xfId="0"/>
    <xf numFmtId="0" fontId="0" fillId="0" borderId="9" pivotButton="0" quotePrefix="0" xfId="0"/>
    <xf numFmtId="0" fontId="13" fillId="2" borderId="79" applyAlignment="1" pivotButton="0" quotePrefix="0" xfId="0">
      <alignment horizontal="center" vertical="center" wrapText="1"/>
    </xf>
    <xf numFmtId="0" fontId="13" fillId="5" borderId="67" applyAlignment="1" pivotButton="0" quotePrefix="0" xfId="0">
      <alignment horizontal="center" vertical="center"/>
    </xf>
    <xf numFmtId="0" fontId="13" fillId="5" borderId="12" applyAlignment="1" pivotButton="0" quotePrefix="0" xfId="0">
      <alignment horizontal="center" vertical="center" wrapText="1"/>
    </xf>
    <xf numFmtId="0" fontId="0" fillId="0" borderId="12" pivotButton="0" quotePrefix="0" xfId="0"/>
    <xf numFmtId="0" fontId="0" fillId="0" borderId="65" pivotButton="0" quotePrefix="0" xfId="0"/>
    <xf numFmtId="0" fontId="0" fillId="0" borderId="93" pivotButton="0" quotePrefix="0" xfId="0"/>
    <xf numFmtId="0" fontId="0" fillId="0" borderId="40" pivotButton="0" quotePrefix="0" xfId="0"/>
    <xf numFmtId="173" fontId="13" fillId="0" borderId="0" applyAlignment="1" pivotButton="0" quotePrefix="0" xfId="123">
      <alignment vertical="center"/>
    </xf>
    <xf numFmtId="173" fontId="13" fillId="5" borderId="0" applyAlignment="1" pivotButton="0" quotePrefix="0" xfId="123">
      <alignment vertical="center"/>
    </xf>
    <xf numFmtId="173" fontId="16" fillId="0" borderId="0" applyAlignment="1" pivotButton="0" quotePrefix="0" xfId="123">
      <alignment vertical="center"/>
    </xf>
    <xf numFmtId="173" fontId="16" fillId="6" borderId="0" applyAlignment="1" pivotButton="0" quotePrefix="0" xfId="123">
      <alignment vertical="center"/>
    </xf>
    <xf numFmtId="173" fontId="16" fillId="5" borderId="0" applyAlignment="1" pivotButton="0" quotePrefix="0" xfId="123">
      <alignment vertical="center"/>
    </xf>
    <xf numFmtId="173" fontId="16" fillId="0" borderId="0" applyAlignment="1" pivotButton="0" quotePrefix="0" xfId="0">
      <alignment vertical="center"/>
    </xf>
    <xf numFmtId="173" fontId="77" fillId="6" borderId="0" applyAlignment="1" pivotButton="0" quotePrefix="0" xfId="123">
      <alignment vertical="center"/>
    </xf>
    <xf numFmtId="173" fontId="13" fillId="6" borderId="0" applyAlignment="1" pivotButton="0" quotePrefix="0" xfId="123">
      <alignment horizontal="right" vertical="center"/>
    </xf>
    <xf numFmtId="173" fontId="13" fillId="6" borderId="0" applyAlignment="1" pivotButton="0" quotePrefix="0" xfId="123">
      <alignment vertical="center"/>
    </xf>
    <xf numFmtId="169" fontId="15" fillId="2" borderId="0" applyAlignment="1" pivotButton="0" quotePrefix="0" xfId="134">
      <alignment horizontal="center" vertical="center"/>
    </xf>
    <xf numFmtId="167" fontId="13" fillId="2" borderId="0" applyAlignment="1" pivotButton="0" quotePrefix="0" xfId="0">
      <alignment horizontal="right" vertical="center"/>
    </xf>
    <xf numFmtId="0" fontId="0" fillId="0" borderId="60" pivotButton="0" quotePrefix="0" xfId="0"/>
    <xf numFmtId="0" fontId="16" fillId="0" borderId="113" applyAlignment="1" pivotButton="0" quotePrefix="0" xfId="0">
      <alignment horizontal="center" vertical="center"/>
    </xf>
    <xf numFmtId="0" fontId="13" fillId="0" borderId="47" applyAlignment="1" pivotButton="0" quotePrefix="0" xfId="0">
      <alignment horizontal="center" vertical="center" wrapText="1"/>
    </xf>
    <xf numFmtId="168" fontId="16" fillId="0" borderId="15" applyAlignment="1" pivotButton="0" quotePrefix="0" xfId="123">
      <alignment vertical="center"/>
    </xf>
    <xf numFmtId="0" fontId="13" fillId="2" borderId="114" applyAlignment="1" pivotButton="0" quotePrefix="0" xfId="0">
      <alignment horizontal="center" vertical="center"/>
    </xf>
    <xf numFmtId="168" fontId="16" fillId="0" borderId="8" applyAlignment="1" pivotButton="0" quotePrefix="0" xfId="123">
      <alignment vertical="center"/>
    </xf>
    <xf numFmtId="168" fontId="13" fillId="3" borderId="0" applyAlignment="1" pivotButton="0" quotePrefix="0" xfId="0">
      <alignment vertical="center"/>
    </xf>
    <xf numFmtId="168" fontId="13" fillId="3" borderId="0" applyAlignment="1" pivotButton="0" quotePrefix="0" xfId="130">
      <alignment vertical="center"/>
    </xf>
    <xf numFmtId="0" fontId="0" fillId="0" borderId="23" pivotButton="0" quotePrefix="0" xfId="0"/>
    <xf numFmtId="168" fontId="16" fillId="0" borderId="38" applyAlignment="1" pivotButton="0" quotePrefix="0" xfId="123">
      <alignment vertical="center"/>
    </xf>
    <xf numFmtId="168" fontId="16" fillId="0" borderId="24" applyAlignment="1" pivotButton="0" quotePrefix="0" xfId="123">
      <alignment vertical="center"/>
    </xf>
    <xf numFmtId="168" fontId="13" fillId="3" borderId="34" applyAlignment="1" pivotButton="0" quotePrefix="0" xfId="0">
      <alignment vertical="center"/>
    </xf>
    <xf numFmtId="168" fontId="16" fillId="0" borderId="40" applyAlignment="1" pivotButton="0" quotePrefix="0" xfId="123">
      <alignment vertical="center"/>
    </xf>
    <xf numFmtId="168" fontId="13" fillId="3" borderId="27" applyAlignment="1" pivotButton="0" quotePrefix="0" xfId="0">
      <alignment vertical="center"/>
    </xf>
    <xf numFmtId="168" fontId="13" fillId="3" borderId="27" applyAlignment="1" pivotButton="0" quotePrefix="0" xfId="130">
      <alignment vertical="center"/>
    </xf>
    <xf numFmtId="168" fontId="13" fillId="3" borderId="44" applyAlignment="1" pivotButton="0" quotePrefix="0" xfId="0">
      <alignment vertical="center"/>
    </xf>
    <xf numFmtId="168" fontId="13" fillId="3" borderId="0" applyAlignment="1" applyProtection="1" pivotButton="0" quotePrefix="0" xfId="123">
      <alignment vertical="center"/>
      <protection locked="0" hidden="0"/>
    </xf>
    <xf numFmtId="166" fontId="13" fillId="0" borderId="39" applyAlignment="1" pivotButton="0" quotePrefix="0" xfId="0">
      <alignment vertical="center"/>
    </xf>
    <xf numFmtId="168" fontId="13" fillId="3" borderId="27" applyAlignment="1" applyProtection="1" pivotButton="0" quotePrefix="0" xfId="123">
      <alignment vertical="center"/>
      <protection locked="0" hidden="0"/>
    </xf>
    <xf numFmtId="168" fontId="13" fillId="3" borderId="4" applyAlignment="1" pivotButton="0" quotePrefix="0" xfId="0">
      <alignment vertical="center"/>
    </xf>
    <xf numFmtId="168" fontId="13" fillId="3" borderId="4" applyAlignment="1" pivotButton="0" quotePrefix="0" xfId="130">
      <alignment vertical="center"/>
    </xf>
    <xf numFmtId="168" fontId="13" fillId="3" borderId="45" applyAlignment="1" pivotButton="0" quotePrefix="0" xfId="0">
      <alignment vertical="center"/>
    </xf>
    <xf numFmtId="0" fontId="13" fillId="5" borderId="99" applyAlignment="1" pivotButton="0" quotePrefix="0" xfId="0">
      <alignment horizontal="center" vertical="center" wrapText="1"/>
    </xf>
    <xf numFmtId="0" fontId="13" fillId="5" borderId="91" applyAlignment="1" pivotButton="0" quotePrefix="0" xfId="0">
      <alignment horizontal="center" vertical="center" wrapText="1"/>
    </xf>
    <xf numFmtId="0" fontId="13" fillId="5" borderId="87" applyAlignment="1" pivotButton="0" quotePrefix="0" xfId="0">
      <alignment horizontal="center" vertical="center" wrapText="1"/>
    </xf>
    <xf numFmtId="0" fontId="13" fillId="0" borderId="87" applyAlignment="1" pivotButton="0" quotePrefix="0" xfId="0">
      <alignment horizontal="center" vertical="center" wrapText="1"/>
    </xf>
    <xf numFmtId="0" fontId="13" fillId="0" borderId="95" applyAlignment="1" pivotButton="0" quotePrefix="0" xfId="0">
      <alignment horizontal="center" vertical="center" wrapText="1"/>
    </xf>
    <xf numFmtId="0" fontId="13" fillId="2" borderId="54" applyAlignment="1" pivotButton="0" quotePrefix="0" xfId="0">
      <alignment horizontal="center" vertical="center" wrapText="1"/>
    </xf>
    <xf numFmtId="0" fontId="0" fillId="0" borderId="44" pivotButton="0" quotePrefix="0" xfId="0"/>
    <xf numFmtId="0" fontId="21" fillId="5" borderId="92" applyAlignment="1" pivotButton="0" quotePrefix="0" xfId="0">
      <alignment horizontal="center" vertical="center" wrapText="1"/>
    </xf>
    <xf numFmtId="0" fontId="21" fillId="5" borderId="50" applyAlignment="1" pivotButton="0" quotePrefix="0" xfId="0">
      <alignment horizontal="center" vertical="center" wrapText="1"/>
    </xf>
    <xf numFmtId="0" fontId="21" fillId="0" borderId="50" applyAlignment="1" pivotButton="0" quotePrefix="0" xfId="0">
      <alignment horizontal="center" vertical="center" wrapText="1"/>
    </xf>
    <xf numFmtId="0" fontId="21" fillId="5" borderId="79" applyAlignment="1" pivotButton="0" quotePrefix="0" xfId="0">
      <alignment horizontal="center" vertical="center" wrapText="1"/>
    </xf>
    <xf numFmtId="0" fontId="21" fillId="0" borderId="116" applyAlignment="1" pivotButton="0" quotePrefix="0" xfId="0">
      <alignment horizontal="center" vertical="center" wrapText="1"/>
    </xf>
    <xf numFmtId="0" fontId="21" fillId="0" borderId="79" applyAlignment="1" pivotButton="0" quotePrefix="0" xfId="0">
      <alignment horizontal="center" vertical="center" wrapText="1"/>
    </xf>
    <xf numFmtId="0" fontId="0" fillId="0" borderId="62" pivotButton="0" quotePrefix="0" xfId="0"/>
    <xf numFmtId="168" fontId="16" fillId="5" borderId="16" applyAlignment="1" pivotButton="0" quotePrefix="0" xfId="123">
      <alignment vertical="center"/>
    </xf>
    <xf numFmtId="170" fontId="13" fillId="5" borderId="16" applyAlignment="1" pivotButton="0" quotePrefix="0" xfId="0">
      <alignment vertical="center"/>
    </xf>
    <xf numFmtId="168" fontId="16" fillId="0" borderId="16" applyAlignment="1" pivotButton="0" quotePrefix="0" xfId="123">
      <alignment vertical="center"/>
    </xf>
    <xf numFmtId="170" fontId="13" fillId="0" borderId="16" applyAlignment="1" pivotButton="0" quotePrefix="0" xfId="0">
      <alignment vertical="center"/>
    </xf>
    <xf numFmtId="168" fontId="16" fillId="5" borderId="0" applyAlignment="1" pivotButton="0" quotePrefix="0" xfId="0">
      <alignment horizontal="center" vertical="center"/>
    </xf>
    <xf numFmtId="170" fontId="13" fillId="5" borderId="70" applyAlignment="1" pivotButton="0" quotePrefix="0" xfId="0">
      <alignment vertical="center"/>
    </xf>
    <xf numFmtId="168" fontId="16" fillId="5" borderId="16" applyAlignment="1" pivotButton="0" quotePrefix="0" xfId="0">
      <alignment horizontal="center" vertical="center"/>
    </xf>
    <xf numFmtId="170" fontId="13" fillId="5" borderId="0" applyAlignment="1" pivotButton="0" quotePrefix="0" xfId="123">
      <alignment vertical="center"/>
    </xf>
    <xf numFmtId="170" fontId="13" fillId="5" borderId="0" applyAlignment="1" pivotButton="0" quotePrefix="0" xfId="0">
      <alignment vertical="center"/>
    </xf>
    <xf numFmtId="170" fontId="13" fillId="0" borderId="0" applyAlignment="1" pivotButton="0" quotePrefix="0" xfId="0">
      <alignment vertical="center"/>
    </xf>
    <xf numFmtId="170" fontId="13" fillId="0" borderId="0" applyAlignment="1" pivotButton="0" quotePrefix="0" xfId="123">
      <alignment vertical="center"/>
    </xf>
    <xf numFmtId="168" fontId="13" fillId="6" borderId="0" applyAlignment="1" pivotButton="0" quotePrefix="0" xfId="123">
      <alignment vertical="center"/>
    </xf>
    <xf numFmtId="168" fontId="13" fillId="5" borderId="0" applyAlignment="1" pivotButton="0" quotePrefix="0" xfId="0">
      <alignment horizontal="center" vertical="center"/>
    </xf>
    <xf numFmtId="170" fontId="13" fillId="5" borderId="28" applyAlignment="1" pivotButton="0" quotePrefix="0" xfId="0">
      <alignment vertical="center"/>
    </xf>
    <xf numFmtId="168" fontId="13" fillId="6" borderId="0" applyAlignment="1" pivotButton="0" quotePrefix="0" xfId="0">
      <alignment horizontal="center" vertical="center"/>
    </xf>
    <xf numFmtId="170" fontId="13" fillId="5" borderId="27" applyAlignment="1" pivotButton="0" quotePrefix="0" xfId="0">
      <alignment vertical="center"/>
    </xf>
    <xf numFmtId="168" fontId="13" fillId="0" borderId="27" applyAlignment="1" pivotButton="0" quotePrefix="0" xfId="123">
      <alignment vertical="center"/>
    </xf>
    <xf numFmtId="170" fontId="13" fillId="0" borderId="27" applyAlignment="1" pivotButton="0" quotePrefix="0" xfId="0">
      <alignment vertical="center"/>
    </xf>
    <xf numFmtId="168" fontId="13" fillId="5" borderId="27" applyAlignment="1" pivotButton="0" quotePrefix="0" xfId="123">
      <alignment vertical="center"/>
    </xf>
    <xf numFmtId="168" fontId="13" fillId="6" borderId="27" applyAlignment="1" pivotButton="0" quotePrefix="0" xfId="123">
      <alignment vertical="center"/>
    </xf>
    <xf numFmtId="168" fontId="13" fillId="5" borderId="27" applyAlignment="1" pivotButton="0" quotePrefix="0" xfId="0">
      <alignment horizontal="center" vertical="center"/>
    </xf>
    <xf numFmtId="170" fontId="13" fillId="5" borderId="27" applyAlignment="1" pivotButton="0" quotePrefix="0" xfId="123">
      <alignment vertical="center"/>
    </xf>
    <xf numFmtId="168" fontId="13" fillId="6" borderId="27" applyAlignment="1" pivotButton="0" quotePrefix="0" xfId="0">
      <alignment horizontal="center" vertical="center"/>
    </xf>
    <xf numFmtId="170" fontId="13" fillId="5" borderId="44" applyAlignment="1" pivotButton="0" quotePrefix="0" xfId="123">
      <alignment vertical="center"/>
    </xf>
    <xf numFmtId="168" fontId="16" fillId="5" borderId="24" applyAlignment="1" pivotButton="0" quotePrefix="0" xfId="123">
      <alignment vertical="center"/>
    </xf>
    <xf numFmtId="170" fontId="13" fillId="5" borderId="24" applyAlignment="1" pivotButton="0" quotePrefix="0" xfId="0">
      <alignment vertical="center"/>
    </xf>
    <xf numFmtId="168" fontId="16" fillId="0" borderId="0" applyAlignment="1" pivotButton="0" quotePrefix="0" xfId="123">
      <alignment vertical="center"/>
    </xf>
    <xf numFmtId="170" fontId="13" fillId="0" borderId="28" applyAlignment="1" pivotButton="0" quotePrefix="0" xfId="0">
      <alignment vertical="center"/>
    </xf>
    <xf numFmtId="168" fontId="16" fillId="5" borderId="0" applyAlignment="1" pivotButton="0" quotePrefix="0" xfId="123">
      <alignment vertical="center"/>
    </xf>
    <xf numFmtId="170" fontId="13" fillId="0" borderId="24" applyAlignment="1" pivotButton="0" quotePrefix="0" xfId="0">
      <alignment vertical="center"/>
    </xf>
    <xf numFmtId="168" fontId="16" fillId="5" borderId="24" applyAlignment="1" pivotButton="0" quotePrefix="0" xfId="0">
      <alignment horizontal="center" vertical="center"/>
    </xf>
    <xf numFmtId="170" fontId="13" fillId="5" borderId="24" applyAlignment="1" pivotButton="0" quotePrefix="0" xfId="123">
      <alignment vertical="center"/>
    </xf>
    <xf numFmtId="0" fontId="13" fillId="5" borderId="6" applyAlignment="1" pivotButton="0" quotePrefix="0" xfId="0">
      <alignment horizontal="center" vertical="center"/>
    </xf>
    <xf numFmtId="170" fontId="13" fillId="5" borderId="39" applyAlignment="1" pivotButton="0" quotePrefix="0" xfId="123">
      <alignment vertical="center"/>
    </xf>
    <xf numFmtId="0" fontId="13" fillId="5" borderId="115" applyAlignment="1" pivotButton="0" quotePrefix="0" xfId="0">
      <alignment horizontal="center" vertical="center" wrapText="1"/>
    </xf>
    <xf numFmtId="168" fontId="13" fillId="5" borderId="4" applyAlignment="1" pivotButton="0" quotePrefix="0" xfId="123">
      <alignment vertical="center"/>
    </xf>
    <xf numFmtId="170" fontId="13" fillId="0" borderId="4" applyAlignment="1" pivotButton="0" quotePrefix="0" xfId="0">
      <alignment vertical="center"/>
    </xf>
    <xf numFmtId="168" fontId="13" fillId="5" borderId="4" applyAlignment="1" pivotButton="0" quotePrefix="0" xfId="0">
      <alignment horizontal="center" vertical="center"/>
    </xf>
    <xf numFmtId="170" fontId="13" fillId="5" borderId="71" applyAlignment="1" pivotButton="0" quotePrefix="0" xfId="0">
      <alignment vertical="center"/>
    </xf>
    <xf numFmtId="168" fontId="13" fillId="6" borderId="4" applyAlignment="1" pivotButton="0" quotePrefix="0" xfId="0">
      <alignment horizontal="center" vertical="center"/>
    </xf>
    <xf numFmtId="0" fontId="0" fillId="0" borderId="72" pivotButton="0" quotePrefix="0" xfId="0"/>
    <xf numFmtId="0" fontId="13" fillId="2" borderId="110" applyAlignment="1" pivotButton="0" quotePrefix="0" xfId="142">
      <alignment horizontal="center" vertical="center" wrapText="1"/>
    </xf>
    <xf numFmtId="0" fontId="13" fillId="2" borderId="47" applyAlignment="1" pivotButton="0" quotePrefix="0" xfId="142">
      <alignment horizontal="center" vertical="center" wrapText="1"/>
    </xf>
    <xf numFmtId="0" fontId="13" fillId="2" borderId="48" applyAlignment="1" pivotButton="0" quotePrefix="0" xfId="142">
      <alignment horizontal="center" vertical="center" wrapText="1"/>
    </xf>
    <xf numFmtId="0" fontId="0" fillId="0" borderId="46" pivotButton="0" quotePrefix="0" xfId="0"/>
    <xf numFmtId="168" fontId="13" fillId="2" borderId="0" applyAlignment="1" pivotButton="0" quotePrefix="0" xfId="142">
      <alignment horizontal="right" vertical="center"/>
    </xf>
    <xf numFmtId="168" fontId="16" fillId="2" borderId="0" applyAlignment="1" pivotButton="0" quotePrefix="0" xfId="142">
      <alignment horizontal="right" vertical="center"/>
    </xf>
    <xf numFmtId="165" fontId="13" fillId="2" borderId="32" applyAlignment="1" pivotButton="0" quotePrefix="0" xfId="142">
      <alignment horizontal="center" vertical="center"/>
    </xf>
    <xf numFmtId="168" fontId="13" fillId="0" borderId="0" applyAlignment="1" pivotButton="0" quotePrefix="0" xfId="142">
      <alignment horizontal="right" vertical="center"/>
    </xf>
    <xf numFmtId="168" fontId="13" fillId="6" borderId="0" applyAlignment="1" pivotButton="0" quotePrefix="0" xfId="142">
      <alignment horizontal="right" vertical="center"/>
    </xf>
    <xf numFmtId="174" fontId="13" fillId="6" borderId="0" applyAlignment="1" applyProtection="1" pivotButton="0" quotePrefix="0" xfId="146">
      <alignment horizontal="right" vertical="center"/>
      <protection locked="0" hidden="0"/>
    </xf>
    <xf numFmtId="174" fontId="75" fillId="6" borderId="0" applyAlignment="1" applyProtection="1" pivotButton="0" quotePrefix="0" xfId="146">
      <alignment horizontal="right" vertical="center"/>
      <protection locked="0" hidden="0"/>
    </xf>
    <xf numFmtId="168" fontId="13" fillId="0" borderId="8" applyAlignment="1" pivotButton="0" quotePrefix="0" xfId="142">
      <alignment horizontal="right" vertical="center"/>
    </xf>
    <xf numFmtId="165" fontId="13" fillId="2" borderId="0" applyAlignment="1" pivotButton="0" quotePrefix="0" xfId="142">
      <alignment horizontal="center" vertical="center"/>
    </xf>
    <xf numFmtId="165" fontId="13" fillId="2" borderId="33" applyAlignment="1" pivotButton="0" quotePrefix="0" xfId="142">
      <alignment horizontal="center" vertical="center"/>
    </xf>
    <xf numFmtId="165" fontId="5" fillId="2" borderId="0" applyAlignment="1" pivotButton="0" quotePrefix="0" xfId="142">
      <alignment horizontal="center" vertical="center"/>
    </xf>
    <xf numFmtId="164" fontId="5" fillId="2" borderId="0" applyAlignment="1" pivotButton="0" quotePrefix="0" xfId="142">
      <alignment horizontal="center" vertical="center"/>
    </xf>
    <xf numFmtId="0" fontId="13" fillId="2" borderId="99" applyAlignment="1" pivotButton="0" quotePrefix="0" xfId="133">
      <alignment horizontal="center" vertical="center" wrapText="1"/>
    </xf>
    <xf numFmtId="0" fontId="13" fillId="2" borderId="90" applyAlignment="1" pivotButton="0" quotePrefix="0" xfId="135">
      <alignment horizontal="center" vertical="center" wrapText="1"/>
    </xf>
    <xf numFmtId="0" fontId="13" fillId="2" borderId="94" applyAlignment="1" pivotButton="0" quotePrefix="0" xfId="135">
      <alignment horizontal="center" vertical="center" wrapText="1"/>
    </xf>
    <xf numFmtId="0" fontId="13" fillId="2" borderId="20" applyAlignment="1" pivotButton="0" quotePrefix="0" xfId="135">
      <alignment horizontal="center" vertical="center" wrapText="1"/>
    </xf>
    <xf numFmtId="0" fontId="13" fillId="2" borderId="21" applyAlignment="1" pivotButton="0" quotePrefix="0" xfId="135">
      <alignment horizontal="center" vertical="center"/>
    </xf>
    <xf numFmtId="0" fontId="13" fillId="2" borderId="50" applyAlignment="1" pivotButton="0" quotePrefix="0" xfId="135">
      <alignment horizontal="center" vertical="center" wrapText="1"/>
    </xf>
    <xf numFmtId="168" fontId="77" fillId="0" borderId="0" applyAlignment="1" pivotButton="0" quotePrefix="0" xfId="124">
      <alignment horizontal="right" vertical="center"/>
    </xf>
    <xf numFmtId="168" fontId="77" fillId="5" borderId="0" applyAlignment="1" pivotButton="0" quotePrefix="0" xfId="124">
      <alignment horizontal="right" vertical="center"/>
    </xf>
    <xf numFmtId="168" fontId="16" fillId="0" borderId="8" applyAlignment="1" pivotButton="0" quotePrefix="0" xfId="124">
      <alignment horizontal="right" vertical="center"/>
    </xf>
    <xf numFmtId="168" fontId="16" fillId="5" borderId="0" applyAlignment="1" pivotButton="0" quotePrefix="0" xfId="124">
      <alignment horizontal="right" vertical="center"/>
    </xf>
    <xf numFmtId="168" fontId="16" fillId="6" borderId="0" applyAlignment="1" pivotButton="0" quotePrefix="0" xfId="124">
      <alignment horizontal="right" vertical="center"/>
    </xf>
    <xf numFmtId="168" fontId="13" fillId="0" borderId="8" applyAlignment="1" pivotButton="0" quotePrefix="0" xfId="124">
      <alignment horizontal="right" vertical="center"/>
    </xf>
    <xf numFmtId="168" fontId="13" fillId="0" borderId="0" applyAlignment="1" pivotButton="0" quotePrefix="0" xfId="124">
      <alignment horizontal="right" vertical="center"/>
    </xf>
    <xf numFmtId="168" fontId="13" fillId="5" borderId="8" applyAlignment="1" pivotButton="0" quotePrefix="0" xfId="124">
      <alignment horizontal="right" vertical="center"/>
    </xf>
    <xf numFmtId="168" fontId="13" fillId="6" borderId="0" applyAlignment="1" pivotButton="0" quotePrefix="0" xfId="124">
      <alignment horizontal="right" vertical="center"/>
    </xf>
    <xf numFmtId="166" fontId="13" fillId="2" borderId="0" applyAlignment="1" pivotButton="0" quotePrefix="0" xfId="0">
      <alignment horizontal="right" vertical="center"/>
    </xf>
    <xf numFmtId="168" fontId="13" fillId="2" borderId="0" applyAlignment="1" pivotButton="0" quotePrefix="0" xfId="123">
      <alignment horizontal="center" vertical="center"/>
    </xf>
    <xf numFmtId="168" fontId="0" fillId="0" borderId="0" pivotButton="0" quotePrefix="0" xfId="123"/>
    <xf numFmtId="0" fontId="13" fillId="2" borderId="81" applyAlignment="1" pivotButton="0" quotePrefix="0" xfId="135">
      <alignment horizontal="center" vertical="center" wrapText="1"/>
    </xf>
    <xf numFmtId="0" fontId="13" fillId="2" borderId="88" applyAlignment="1" pivotButton="0" quotePrefix="0" xfId="135">
      <alignment horizontal="center" vertical="center"/>
    </xf>
    <xf numFmtId="0" fontId="0" fillId="0" borderId="28" pivotButton="0" quotePrefix="0" xfId="0"/>
    <xf numFmtId="0" fontId="0" fillId="0" borderId="61" pivotButton="0" quotePrefix="0" xfId="0"/>
    <xf numFmtId="168" fontId="13" fillId="5" borderId="0" applyAlignment="1" pivotButton="0" quotePrefix="0" xfId="124">
      <alignment horizontal="right" vertical="center"/>
    </xf>
    <xf numFmtId="168" fontId="16" fillId="5" borderId="0" applyAlignment="1" pivotButton="0" quotePrefix="0" xfId="123">
      <alignment horizontal="center" vertical="center"/>
    </xf>
    <xf numFmtId="168" fontId="13" fillId="5" borderId="0" applyAlignment="1" pivotButton="0" quotePrefix="0" xfId="123">
      <alignment horizontal="center" vertical="center"/>
    </xf>
    <xf numFmtId="168" fontId="16" fillId="0" borderId="0" applyAlignment="1" pivotButton="0" quotePrefix="0" xfId="124">
      <alignment horizontal="right" vertical="center"/>
    </xf>
    <xf numFmtId="168" fontId="16" fillId="0" borderId="7" applyAlignment="1" pivotButton="0" quotePrefix="0" xfId="123">
      <alignment vertical="center"/>
    </xf>
    <xf numFmtId="172" fontId="16" fillId="0" borderId="7" applyAlignment="1" pivotButton="0" quotePrefix="0" xfId="123">
      <alignment vertical="center"/>
    </xf>
    <xf numFmtId="169" fontId="13" fillId="2" borderId="0" applyAlignment="1" pivotButton="0" quotePrefix="0" xfId="134">
      <alignment horizontal="center" vertical="center"/>
    </xf>
    <xf numFmtId="167" fontId="13" fillId="2" borderId="0" applyAlignment="1" pivotButton="0" quotePrefix="0" xfId="143">
      <alignment horizontal="center" vertical="center"/>
    </xf>
    <xf numFmtId="167" fontId="13" fillId="2" borderId="0" applyAlignment="1" pivotButton="0" quotePrefix="0" xfId="134">
      <alignment horizontal="center" vertical="center"/>
    </xf>
    <xf numFmtId="167" fontId="22" fillId="2" borderId="0" applyAlignment="1" pivotButton="0" quotePrefix="0" xfId="134">
      <alignment horizontal="center" vertical="center"/>
    </xf>
    <xf numFmtId="164" fontId="13" fillId="2" borderId="0" applyAlignment="1" pivotButton="0" quotePrefix="0" xfId="143">
      <alignment horizontal="center" vertical="center"/>
    </xf>
    <xf numFmtId="0" fontId="13" fillId="2" borderId="99" applyAlignment="1" pivotButton="0" quotePrefix="0" xfId="143">
      <alignment horizontal="center" vertical="center" wrapText="1"/>
    </xf>
    <xf numFmtId="0" fontId="13" fillId="2" borderId="113" applyAlignment="1" pivotButton="0" quotePrefix="0" xfId="134">
      <alignment horizontal="center" vertical="center" wrapText="1"/>
    </xf>
    <xf numFmtId="0" fontId="13" fillId="2" borderId="47" applyAlignment="1" pivotButton="0" quotePrefix="0" xfId="134">
      <alignment horizontal="center" vertical="center" wrapText="1"/>
    </xf>
    <xf numFmtId="0" fontId="13" fillId="2" borderId="48" applyAlignment="1" pivotButton="0" quotePrefix="0" xfId="134">
      <alignment horizontal="center" vertical="center" wrapText="1"/>
    </xf>
    <xf numFmtId="0" fontId="22" fillId="2" borderId="48" applyAlignment="1" pivotButton="0" quotePrefix="0" xfId="134">
      <alignment horizontal="center" vertical="center" wrapText="1"/>
    </xf>
    <xf numFmtId="0" fontId="13" fillId="2" borderId="110" applyAlignment="1" pivotButton="0" quotePrefix="0" xfId="134">
      <alignment horizontal="center" vertical="center" wrapText="1"/>
    </xf>
    <xf numFmtId="0" fontId="0" fillId="0" borderId="95" pivotButton="0" quotePrefix="0" xfId="0"/>
    <xf numFmtId="0" fontId="13" fillId="2" borderId="112" applyAlignment="1" pivotButton="0" quotePrefix="0" xfId="143">
      <alignment horizontal="center" vertical="center" wrapText="1"/>
    </xf>
    <xf numFmtId="0" fontId="13" fillId="2" borderId="50" applyAlignment="1" pivotButton="0" quotePrefix="0" xfId="134">
      <alignment horizontal="center" vertical="center" wrapText="1"/>
    </xf>
    <xf numFmtId="168" fontId="13" fillId="5" borderId="8" applyAlignment="1" pivotButton="0" quotePrefix="0" xfId="143">
      <alignment horizontal="right" vertical="center"/>
    </xf>
    <xf numFmtId="168" fontId="13" fillId="5" borderId="0" applyAlignment="1" pivotButton="0" quotePrefix="0" xfId="143">
      <alignment horizontal="right" vertical="center"/>
    </xf>
    <xf numFmtId="168" fontId="22" fillId="5" borderId="0" applyAlignment="1" pivotButton="0" quotePrefix="0" xfId="131">
      <alignment horizontal="right" vertical="center"/>
    </xf>
    <xf numFmtId="168" fontId="13" fillId="5" borderId="34" applyAlignment="1" pivotButton="0" quotePrefix="0" xfId="143">
      <alignment horizontal="right" vertical="center"/>
    </xf>
    <xf numFmtId="168" fontId="16" fillId="5" borderId="41" applyAlignment="1" pivotButton="0" quotePrefix="0" xfId="143">
      <alignment horizontal="right" vertical="center"/>
    </xf>
    <xf numFmtId="168" fontId="16" fillId="5" borderId="4" applyAlignment="1" pivotButton="0" quotePrefix="0" xfId="143">
      <alignment horizontal="right" vertical="center"/>
    </xf>
    <xf numFmtId="168" fontId="16" fillId="5" borderId="0" applyAlignment="1" pivotButton="0" quotePrefix="0" xfId="143">
      <alignment horizontal="right" vertical="center"/>
    </xf>
    <xf numFmtId="168" fontId="16" fillId="0" borderId="4" applyAlignment="1" pivotButton="0" quotePrefix="0" xfId="143">
      <alignment horizontal="right" vertical="center"/>
    </xf>
    <xf numFmtId="168" fontId="16" fillId="6" borderId="4" applyAlignment="1" pivotButton="0" quotePrefix="0" xfId="143">
      <alignment horizontal="right" vertical="center"/>
    </xf>
    <xf numFmtId="168" fontId="25" fillId="0" borderId="4" applyAlignment="1" pivotButton="0" quotePrefix="0" xfId="131">
      <alignment horizontal="right" vertical="center"/>
    </xf>
    <xf numFmtId="168" fontId="25" fillId="6" borderId="4" applyAlignment="1" pivotButton="0" quotePrefix="0" xfId="131">
      <alignment horizontal="right" vertical="center"/>
    </xf>
    <xf numFmtId="168" fontId="16" fillId="6" borderId="0" applyAlignment="1" pivotButton="0" quotePrefix="0" xfId="143">
      <alignment horizontal="right" vertical="center"/>
    </xf>
    <xf numFmtId="168" fontId="16" fillId="6" borderId="34" applyAlignment="1" pivotButton="0" quotePrefix="0" xfId="143">
      <alignment horizontal="right" vertical="center"/>
    </xf>
    <xf numFmtId="164" fontId="5" fillId="2" borderId="7" applyAlignment="1" pivotButton="0" quotePrefix="0" xfId="142">
      <alignment horizontal="left" vertical="center"/>
    </xf>
    <xf numFmtId="164" fontId="5" fillId="2" borderId="7" applyAlignment="1" pivotButton="0" quotePrefix="0" xfId="142">
      <alignment horizontal="center" vertical="center"/>
    </xf>
    <xf numFmtId="164" fontId="5" fillId="2" borderId="0" applyAlignment="1" pivotButton="0" quotePrefix="0" xfId="142">
      <alignment horizontal="left" vertical="center"/>
    </xf>
    <xf numFmtId="168" fontId="13" fillId="2" borderId="0" applyAlignment="1" pivotButton="0" quotePrefix="0" xfId="143">
      <alignment horizontal="center" vertical="center"/>
    </xf>
    <xf numFmtId="169" fontId="22" fillId="2" borderId="0" applyAlignment="1" pivotButton="0" quotePrefix="0" xfId="134">
      <alignment horizontal="center" vertical="center"/>
    </xf>
    <xf numFmtId="167" fontId="22" fillId="2" borderId="0" applyAlignment="1" pivotButton="0" quotePrefix="0" xfId="143">
      <alignment horizontal="center" vertical="center"/>
    </xf>
    <xf numFmtId="164" fontId="22" fillId="2" borderId="0" applyAlignment="1" pivotButton="0" quotePrefix="0" xfId="143">
      <alignment horizontal="center" vertical="center"/>
    </xf>
    <xf numFmtId="0" fontId="22" fillId="2" borderId="117" applyAlignment="1" pivotButton="0" quotePrefix="0" xfId="143">
      <alignment horizontal="center" vertical="center" wrapText="1"/>
    </xf>
    <xf numFmtId="0" fontId="22" fillId="2" borderId="113" applyAlignment="1" pivotButton="0" quotePrefix="0" xfId="134">
      <alignment horizontal="center" vertical="center" wrapText="1"/>
    </xf>
    <xf numFmtId="0" fontId="22" fillId="2" borderId="47" applyAlignment="1" pivotButton="0" quotePrefix="0" xfId="134">
      <alignment horizontal="center" vertical="center" wrapText="1"/>
    </xf>
    <xf numFmtId="0" fontId="22" fillId="5" borderId="48" applyAlignment="1" pivotButton="0" quotePrefix="0" xfId="134">
      <alignment horizontal="center" vertical="center" wrapText="1"/>
    </xf>
    <xf numFmtId="0" fontId="22" fillId="2" borderId="110" applyAlignment="1" pivotButton="0" quotePrefix="0" xfId="134">
      <alignment horizontal="center" vertical="center" wrapText="1"/>
    </xf>
    <xf numFmtId="0" fontId="22" fillId="2" borderId="111" applyAlignment="1" pivotButton="0" quotePrefix="0" xfId="143">
      <alignment horizontal="center" vertical="center" wrapText="1"/>
    </xf>
    <xf numFmtId="0" fontId="0" fillId="0" borderId="69" pivotButton="0" quotePrefix="0" xfId="0"/>
    <xf numFmtId="0" fontId="0" fillId="0" borderId="77" pivotButton="0" quotePrefix="0" xfId="0"/>
    <xf numFmtId="168" fontId="22" fillId="5" borderId="8" applyAlignment="1" pivotButton="0" quotePrefix="0" xfId="143">
      <alignment horizontal="right" vertical="center"/>
    </xf>
    <xf numFmtId="168" fontId="22" fillId="5" borderId="0" applyAlignment="1" pivotButton="0" quotePrefix="0" xfId="143">
      <alignment horizontal="right" vertical="center"/>
    </xf>
    <xf numFmtId="168" fontId="22" fillId="5" borderId="34" applyAlignment="1" pivotButton="0" quotePrefix="0" xfId="131">
      <alignment horizontal="right" vertical="center"/>
    </xf>
    <xf numFmtId="168" fontId="16" fillId="6" borderId="45" applyAlignment="1" pivotButton="0" quotePrefix="0" xfId="143">
      <alignment horizontal="right" vertical="center"/>
    </xf>
    <xf numFmtId="0" fontId="13" fillId="2" borderId="94" applyAlignment="1" pivotButton="0" quotePrefix="0" xfId="0">
      <alignment horizontal="center" vertical="center"/>
    </xf>
    <xf numFmtId="0" fontId="13" fillId="2" borderId="111" applyAlignment="1" pivotButton="0" quotePrefix="0" xfId="135">
      <alignment horizontal="center" vertical="center" wrapText="1"/>
    </xf>
    <xf numFmtId="0" fontId="13" fillId="5" borderId="93" applyAlignment="1" pivotButton="0" quotePrefix="0" xfId="0">
      <alignment horizontal="center" vertical="center"/>
    </xf>
    <xf numFmtId="0" fontId="13" fillId="2" borderId="9" applyAlignment="1" pivotButton="0" quotePrefix="0" xfId="135">
      <alignment horizontal="center" vertical="center"/>
    </xf>
    <xf numFmtId="0" fontId="13" fillId="2" borderId="52" applyAlignment="1" pivotButton="0" quotePrefix="0" xfId="135">
      <alignment horizontal="center" vertical="center" wrapText="1"/>
    </xf>
    <xf numFmtId="0" fontId="13" fillId="2" borderId="116" applyAlignment="1" pivotButton="0" quotePrefix="0" xfId="135">
      <alignment horizontal="center" vertical="center" wrapText="1"/>
    </xf>
    <xf numFmtId="168" fontId="13" fillId="2" borderId="8" applyAlignment="1" pivotButton="0" quotePrefix="0" xfId="142">
      <alignment horizontal="right" vertical="center"/>
    </xf>
    <xf numFmtId="168" fontId="13" fillId="0" borderId="0" applyAlignment="1" applyProtection="1" pivotButton="0" quotePrefix="0" xfId="130">
      <alignment vertical="center"/>
      <protection locked="0" hidden="1"/>
    </xf>
    <xf numFmtId="168" fontId="13" fillId="0" borderId="34" applyAlignment="1" pivotButton="0" quotePrefix="0" xfId="142">
      <alignment horizontal="right" vertical="center"/>
    </xf>
    <xf numFmtId="168" fontId="13" fillId="5" borderId="0" applyAlignment="1" applyProtection="1" pivotButton="0" quotePrefix="0" xfId="130">
      <alignment vertical="center"/>
      <protection locked="0" hidden="1"/>
    </xf>
    <xf numFmtId="168" fontId="13" fillId="5" borderId="0" applyAlignment="1" pivotButton="0" quotePrefix="0" xfId="142">
      <alignment horizontal="right" vertical="center"/>
    </xf>
    <xf numFmtId="168" fontId="13" fillId="5" borderId="34" applyAlignment="1" pivotButton="0" quotePrefix="0" xfId="142">
      <alignment horizontal="right" vertical="center"/>
    </xf>
    <xf numFmtId="168" fontId="13" fillId="5" borderId="8" applyAlignment="1" pivotButton="0" quotePrefix="0" xfId="142">
      <alignment horizontal="right" vertical="center"/>
    </xf>
    <xf numFmtId="168" fontId="16" fillId="2" borderId="8" applyAlignment="1" pivotButton="0" quotePrefix="0" xfId="142">
      <alignment horizontal="right" vertical="center"/>
    </xf>
    <xf numFmtId="168" fontId="16" fillId="0" borderId="0" applyAlignment="1" pivotButton="0" quotePrefix="0" xfId="142">
      <alignment horizontal="right" vertical="center"/>
    </xf>
    <xf numFmtId="168" fontId="16" fillId="6" borderId="0" applyAlignment="1" applyProtection="1" pivotButton="0" quotePrefix="0" xfId="130">
      <alignment vertical="center"/>
      <protection locked="0" hidden="1"/>
    </xf>
    <xf numFmtId="168" fontId="16" fillId="6" borderId="0" applyAlignment="1" pivotButton="0" quotePrefix="0" xfId="142">
      <alignment horizontal="right" vertical="center"/>
    </xf>
    <xf numFmtId="168" fontId="16" fillId="5" borderId="0" applyAlignment="1" pivotButton="0" quotePrefix="0" xfId="142">
      <alignment horizontal="right" vertical="center"/>
    </xf>
    <xf numFmtId="168" fontId="16" fillId="6" borderId="4" applyAlignment="1" pivotButton="0" quotePrefix="0" xfId="142">
      <alignment horizontal="right" vertical="center"/>
    </xf>
    <xf numFmtId="168" fontId="16" fillId="6" borderId="34" applyAlignment="1" pivotButton="0" quotePrefix="0" xfId="142">
      <alignment horizontal="right" vertical="center"/>
    </xf>
    <xf numFmtId="165" fontId="5" fillId="2" borderId="7" applyAlignment="1" pivotButton="0" quotePrefix="0" xfId="142">
      <alignment horizontal="left" vertical="center"/>
    </xf>
    <xf numFmtId="165" fontId="5" fillId="2" borderId="7" applyAlignment="1" pivotButton="0" quotePrefix="0" xfId="142">
      <alignment horizontal="center" vertical="center"/>
    </xf>
    <xf numFmtId="168" fontId="22" fillId="0" borderId="0" applyAlignment="1" pivotButton="0" quotePrefix="0" xfId="123">
      <alignment horizontal="center" vertical="center"/>
    </xf>
    <xf numFmtId="168" fontId="22" fillId="0" borderId="0" applyAlignment="1" pivotButton="0" quotePrefix="0" xfId="123">
      <alignment horizontal="right" vertical="center"/>
    </xf>
    <xf numFmtId="168" fontId="22" fillId="5" borderId="0" applyAlignment="1" pivotButton="0" quotePrefix="0" xfId="123">
      <alignment horizontal="center" vertical="center"/>
    </xf>
    <xf numFmtId="168" fontId="22" fillId="5" borderId="0" applyAlignment="1" pivotButton="0" quotePrefix="0" xfId="123">
      <alignment horizontal="right" vertical="center"/>
    </xf>
    <xf numFmtId="168" fontId="25" fillId="6" borderId="0" applyAlignment="1" pivotButton="0" quotePrefix="0" xfId="123">
      <alignment horizontal="center" vertical="center"/>
    </xf>
    <xf numFmtId="168" fontId="25" fillId="6" borderId="0" applyAlignment="1" pivotButton="0" quotePrefix="0" xfId="123">
      <alignment horizontal="right" vertical="center"/>
    </xf>
    <xf numFmtId="165" fontId="3" fillId="5" borderId="0" applyAlignment="1" pivotButton="0" quotePrefix="0" xfId="140">
      <alignment horizontal="center" vertical="center"/>
    </xf>
    <xf numFmtId="164" fontId="3" fillId="5" borderId="0" applyAlignment="1" pivotButton="0" quotePrefix="0" xfId="140">
      <alignment horizontal="center" vertical="center"/>
    </xf>
    <xf numFmtId="0" fontId="0" fillId="0" borderId="2" pivotButton="0" quotePrefix="0" xfId="0"/>
    <xf numFmtId="0" fontId="0" fillId="0" borderId="43" pivotButton="0" quotePrefix="0" xfId="0"/>
    <xf numFmtId="165" fontId="13" fillId="5" borderId="0" applyAlignment="1" pivotButton="0" quotePrefix="0" xfId="140">
      <alignment horizontal="center" vertical="center"/>
    </xf>
    <xf numFmtId="168" fontId="13" fillId="5" borderId="8" applyAlignment="1" pivotButton="0" quotePrefix="0" xfId="140">
      <alignment horizontal="center" vertical="center" wrapText="1"/>
    </xf>
    <xf numFmtId="168" fontId="13" fillId="5" borderId="0" applyAlignment="1" pivotButton="0" quotePrefix="0" xfId="140">
      <alignment horizontal="center" vertical="center"/>
    </xf>
    <xf numFmtId="168" fontId="16" fillId="5" borderId="8" applyAlignment="1" pivotButton="0" quotePrefix="1" xfId="140">
      <alignment horizontal="center" vertical="center"/>
    </xf>
    <xf numFmtId="168" fontId="13" fillId="5" borderId="8" applyAlignment="1" pivotButton="0" quotePrefix="0" xfId="147">
      <alignment horizontal="center" vertical="center"/>
    </xf>
    <xf numFmtId="168" fontId="13" fillId="5" borderId="0" applyAlignment="1" pivotButton="0" quotePrefix="0" xfId="147">
      <alignment horizontal="center" vertical="center"/>
    </xf>
    <xf numFmtId="168" fontId="13" fillId="5" borderId="34" applyAlignment="1" pivotButton="0" quotePrefix="0" xfId="140">
      <alignment horizontal="center" vertical="center"/>
    </xf>
    <xf numFmtId="168" fontId="13" fillId="5" borderId="8" applyAlignment="1" pivotButton="0" quotePrefix="0" xfId="140">
      <alignment horizontal="center" vertical="center"/>
    </xf>
    <xf numFmtId="168" fontId="16" fillId="6" borderId="8" applyAlignment="1" pivotButton="0" quotePrefix="1" xfId="140">
      <alignment horizontal="center" vertical="center"/>
    </xf>
    <xf numFmtId="168" fontId="13" fillId="6" borderId="0" applyAlignment="1" pivotButton="0" quotePrefix="0" xfId="140">
      <alignment horizontal="center" vertical="center"/>
    </xf>
    <xf numFmtId="168" fontId="13" fillId="6" borderId="0" applyAlignment="1" pivotButton="0" quotePrefix="0" xfId="147">
      <alignment horizontal="center" vertical="center"/>
    </xf>
    <xf numFmtId="168" fontId="13" fillId="6" borderId="8" applyAlignment="1" pivotButton="0" quotePrefix="0" xfId="147">
      <alignment horizontal="center" vertical="center"/>
    </xf>
    <xf numFmtId="168" fontId="13" fillId="5" borderId="42" applyAlignment="1" pivotButton="0" quotePrefix="0" xfId="140">
      <alignment horizontal="center" vertical="center"/>
    </xf>
    <xf numFmtId="168" fontId="13" fillId="5" borderId="43" applyAlignment="1" pivotButton="0" quotePrefix="0" xfId="140">
      <alignment horizontal="center" vertical="center"/>
    </xf>
    <xf numFmtId="168" fontId="13" fillId="5" borderId="2" applyAlignment="1" pivotButton="0" quotePrefix="0" xfId="140">
      <alignment horizontal="center" vertical="center"/>
    </xf>
    <xf numFmtId="165" fontId="65" fillId="5" borderId="0" applyAlignment="1" applyProtection="1" pivotButton="0" quotePrefix="0" xfId="0">
      <alignment horizontal="center" vertical="center"/>
      <protection locked="1" hidden="1"/>
    </xf>
    <xf numFmtId="164" fontId="65" fillId="5" borderId="0" applyAlignment="1" applyProtection="1" pivotButton="0" quotePrefix="0" xfId="0">
      <alignment horizontal="center" vertical="center"/>
      <protection locked="1" hidden="1"/>
    </xf>
    <xf numFmtId="165" fontId="65" fillId="5" borderId="0" applyAlignment="1" applyProtection="1" pivotButton="0" quotePrefix="0" xfId="0">
      <alignment horizontal="center" vertical="top"/>
      <protection locked="1" hidden="1"/>
    </xf>
    <xf numFmtId="164" fontId="65" fillId="5" borderId="0" applyAlignment="1" applyProtection="1" pivotButton="0" quotePrefix="0" xfId="0">
      <alignment horizontal="center" vertical="top"/>
      <protection locked="1" hidden="1"/>
    </xf>
    <xf numFmtId="0" fontId="0" fillId="0" borderId="0" applyProtection="1" pivotButton="0" quotePrefix="0" xfId="0">
      <protection locked="1" hidden="1"/>
    </xf>
    <xf numFmtId="0" fontId="0" fillId="0" borderId="7" applyProtection="1" pivotButton="0" quotePrefix="0" xfId="0">
      <protection locked="1" hidden="1"/>
    </xf>
    <xf numFmtId="0" fontId="0" fillId="0" borderId="59" applyProtection="1" pivotButton="0" quotePrefix="0" xfId="0">
      <protection locked="1" hidden="1"/>
    </xf>
    <xf numFmtId="0" fontId="77" fillId="5" borderId="94" applyAlignment="1" applyProtection="1" pivotButton="0" quotePrefix="0" xfId="0">
      <alignment horizontal="center" vertical="center" wrapText="1"/>
      <protection locked="1" hidden="1"/>
    </xf>
    <xf numFmtId="0" fontId="0" fillId="0" borderId="60" applyProtection="1" pivotButton="0" quotePrefix="0" xfId="0">
      <protection locked="1" hidden="1"/>
    </xf>
    <xf numFmtId="0" fontId="0" fillId="0" borderId="13" applyProtection="1" pivotButton="0" quotePrefix="0" xfId="0">
      <protection locked="1" hidden="1"/>
    </xf>
    <xf numFmtId="168" fontId="77" fillId="5" borderId="16" applyAlignment="1" applyProtection="1" pivotButton="0" quotePrefix="1" xfId="123">
      <alignment vertical="center"/>
      <protection locked="1" hidden="1"/>
    </xf>
    <xf numFmtId="168" fontId="77" fillId="5" borderId="16" applyAlignment="1" applyProtection="1" pivotButton="0" quotePrefix="0" xfId="123">
      <alignment vertical="center"/>
      <protection locked="1" hidden="1"/>
    </xf>
    <xf numFmtId="168" fontId="80" fillId="5" borderId="4" applyAlignment="1" applyProtection="1" pivotButton="0" quotePrefix="1" xfId="123">
      <alignment vertical="center"/>
      <protection locked="1" hidden="1"/>
    </xf>
    <xf numFmtId="168" fontId="80" fillId="6" borderId="4" applyAlignment="1" applyProtection="1" pivotButton="0" quotePrefix="1" xfId="123">
      <alignment vertical="center"/>
      <protection locked="1" hidden="1"/>
    </xf>
    <xf numFmtId="168" fontId="80" fillId="6" borderId="4" applyAlignment="1" applyProtection="1" pivotButton="0" quotePrefix="0" xfId="123">
      <alignment vertical="center"/>
      <protection locked="1" hidden="1"/>
    </xf>
    <xf numFmtId="0" fontId="13" fillId="0" borderId="117" applyAlignment="1" applyProtection="1" pivotButton="0" quotePrefix="0" xfId="139">
      <alignment horizontal="center" vertical="center" wrapText="1"/>
      <protection locked="1" hidden="1"/>
    </xf>
    <xf numFmtId="0" fontId="13" fillId="0" borderId="110" applyAlignment="1" applyProtection="1" pivotButton="0" quotePrefix="0" xfId="139">
      <alignment horizontal="center" vertical="center" wrapText="1"/>
      <protection locked="1" hidden="1"/>
    </xf>
    <xf numFmtId="0" fontId="13" fillId="0" borderId="87" applyAlignment="1" applyProtection="1" pivotButton="0" quotePrefix="0" xfId="139">
      <alignment horizontal="center" vertical="center" wrapText="1"/>
      <protection locked="1" hidden="1"/>
    </xf>
    <xf numFmtId="0" fontId="0" fillId="0" borderId="82" applyProtection="1" pivotButton="0" quotePrefix="0" xfId="0">
      <protection locked="1" hidden="1"/>
    </xf>
    <xf numFmtId="0" fontId="0" fillId="0" borderId="78" applyProtection="1" pivotButton="0" quotePrefix="0" xfId="0">
      <protection locked="1" hidden="1"/>
    </xf>
    <xf numFmtId="0" fontId="13" fillId="0" borderId="119" applyAlignment="1" applyProtection="1" pivotButton="0" quotePrefix="0" xfId="139">
      <alignment horizontal="center" vertical="center" wrapText="1"/>
      <protection locked="1" hidden="1"/>
    </xf>
    <xf numFmtId="0" fontId="0" fillId="0" borderId="101" applyProtection="1" pivotButton="0" quotePrefix="0" xfId="0">
      <protection locked="1" hidden="1"/>
    </xf>
    <xf numFmtId="0" fontId="0" fillId="0" borderId="77" applyProtection="1" pivotButton="0" quotePrefix="0" xfId="0">
      <protection locked="1" hidden="1"/>
    </xf>
    <xf numFmtId="0" fontId="0" fillId="0" borderId="67" applyProtection="1" pivotButton="0" quotePrefix="0" xfId="0">
      <protection locked="1" hidden="1"/>
    </xf>
    <xf numFmtId="0" fontId="0" fillId="0" borderId="51" applyProtection="1" pivotButton="0" quotePrefix="0" xfId="0">
      <protection locked="1" hidden="1"/>
    </xf>
    <xf numFmtId="0" fontId="0" fillId="0" borderId="102" applyProtection="1" pivotButton="0" quotePrefix="0" xfId="0">
      <protection locked="1" hidden="1"/>
    </xf>
    <xf numFmtId="168" fontId="16" fillId="6" borderId="41" applyAlignment="1" applyProtection="1" pivotButton="0" quotePrefix="0" xfId="123">
      <alignment horizontal="right" vertical="center"/>
      <protection locked="1" hidden="1"/>
    </xf>
    <xf numFmtId="168" fontId="16" fillId="0" borderId="4" applyAlignment="1" applyProtection="1" pivotButton="0" quotePrefix="0" xfId="123">
      <alignment horizontal="right" vertical="center"/>
      <protection locked="1" hidden="1"/>
    </xf>
    <xf numFmtId="168" fontId="16" fillId="6" borderId="4" applyAlignment="1" applyProtection="1" pivotButton="0" quotePrefix="0" xfId="123">
      <alignment horizontal="right" vertical="center"/>
      <protection locked="1" hidden="1"/>
    </xf>
    <xf numFmtId="168" fontId="16" fillId="6" borderId="68" applyAlignment="1" applyProtection="1" pivotButton="0" quotePrefix="0" xfId="123">
      <alignment horizontal="right" vertical="center"/>
      <protection locked="1" hidden="1"/>
    </xf>
    <xf numFmtId="175" fontId="16" fillId="0" borderId="100" applyAlignment="1" applyProtection="1" pivotButton="0" quotePrefix="0" xfId="139">
      <alignment horizontal="center" vertical="center"/>
      <protection locked="1" hidden="1"/>
    </xf>
    <xf numFmtId="0" fontId="0" fillId="0" borderId="100" applyProtection="1" pivotButton="0" quotePrefix="0" xfId="0">
      <protection locked="1" hidden="1"/>
    </xf>
    <xf numFmtId="0" fontId="13" fillId="5" borderId="122" applyAlignment="1" pivotButton="0" quotePrefix="0" xfId="0">
      <alignment horizontal="center" vertical="center" wrapText="1"/>
    </xf>
    <xf numFmtId="0" fontId="13" fillId="5" borderId="120" applyAlignment="1" pivotButton="0" quotePrefix="0" xfId="135">
      <alignment horizontal="center" vertical="center" wrapText="1"/>
    </xf>
    <xf numFmtId="0" fontId="0" fillId="0" borderId="121" pivotButton="0" quotePrefix="0" xfId="0"/>
    <xf numFmtId="0" fontId="13" fillId="5" borderId="120" applyAlignment="1" pivotButton="0" quotePrefix="0" xfId="0">
      <alignment horizontal="center" vertical="center" wrapText="1"/>
    </xf>
    <xf numFmtId="168" fontId="13" fillId="5" borderId="8" applyAlignment="1" pivotButton="0" quotePrefix="0" xfId="0">
      <alignment vertical="center" wrapText="1"/>
    </xf>
    <xf numFmtId="168" fontId="13" fillId="5" borderId="0" applyAlignment="1" pivotButton="0" quotePrefix="0" xfId="0">
      <alignment horizontal="center" vertical="center" wrapText="1"/>
    </xf>
    <xf numFmtId="168" fontId="22" fillId="5" borderId="8" applyAlignment="1" pivotButton="0" quotePrefix="0" xfId="0">
      <alignment vertical="center" wrapText="1"/>
    </xf>
    <xf numFmtId="168" fontId="22" fillId="5" borderId="0" applyAlignment="1" pivotButton="0" quotePrefix="0" xfId="0">
      <alignment horizontal="center" vertical="center" wrapText="1"/>
    </xf>
    <xf numFmtId="168" fontId="25" fillId="4" borderId="49" applyAlignment="1" pivotButton="0" quotePrefix="0" xfId="0">
      <alignment vertical="center" wrapText="1"/>
    </xf>
    <xf numFmtId="168" fontId="25" fillId="0" borderId="12" applyAlignment="1" pivotButton="0" quotePrefix="0" xfId="0">
      <alignment horizontal="center" vertical="center" wrapText="1"/>
    </xf>
    <xf numFmtId="168" fontId="25" fillId="4" borderId="12" applyAlignment="1" pivotButton="0" quotePrefix="0" xfId="0">
      <alignment horizontal="center" vertical="center" wrapText="1"/>
    </xf>
    <xf numFmtId="0" fontId="0" fillId="0" borderId="16" pivotButton="0" quotePrefix="0" xfId="0"/>
    <xf numFmtId="0" fontId="13" fillId="5" borderId="117" applyAlignment="1" pivotButton="0" quotePrefix="0" xfId="0">
      <alignment horizontal="center" vertical="center" wrapText="1"/>
    </xf>
    <xf numFmtId="0" fontId="13" fillId="5" borderId="110" applyAlignment="1" pivotButton="0" quotePrefix="0" xfId="0">
      <alignment horizontal="center" vertical="center" wrapText="1"/>
    </xf>
    <xf numFmtId="164" fontId="81" fillId="5" borderId="87" applyAlignment="1" pivotButton="0" quotePrefix="0" xfId="135">
      <alignment horizontal="center" vertical="center"/>
    </xf>
    <xf numFmtId="164" fontId="13" fillId="5" borderId="63" applyAlignment="1" pivotButton="0" quotePrefix="0" xfId="135">
      <alignment horizontal="center" vertical="center"/>
    </xf>
    <xf numFmtId="169" fontId="13" fillId="5" borderId="123" applyAlignment="1" applyProtection="1" pivotButton="0" quotePrefix="0" xfId="135">
      <alignment horizontal="center" vertical="center" wrapText="1"/>
      <protection locked="1" hidden="1"/>
    </xf>
    <xf numFmtId="0" fontId="0" fillId="0" borderId="107" applyProtection="1" pivotButton="0" quotePrefix="0" xfId="0">
      <protection locked="1" hidden="1"/>
    </xf>
    <xf numFmtId="38" fontId="13" fillId="5" borderId="50" applyAlignment="1" pivotButton="0" quotePrefix="0" xfId="135">
      <alignment horizontal="center" vertical="center" wrapText="1"/>
    </xf>
    <xf numFmtId="38" fontId="13" fillId="5" borderId="52" applyAlignment="1" pivotButton="0" quotePrefix="0" xfId="135">
      <alignment horizontal="center" vertical="center" wrapText="1"/>
    </xf>
    <xf numFmtId="0" fontId="0" fillId="0" borderId="108" applyProtection="1" pivotButton="0" quotePrefix="0" xfId="0">
      <protection locked="1" hidden="1"/>
    </xf>
    <xf numFmtId="168" fontId="13" fillId="5" borderId="16" applyAlignment="1" pivotButton="0" quotePrefix="0" xfId="0">
      <alignment horizontal="center" vertical="center" wrapText="1"/>
    </xf>
    <xf numFmtId="168" fontId="13" fillId="5" borderId="16" applyAlignment="1" pivotButton="0" quotePrefix="0" xfId="135">
      <alignment horizontal="center" vertical="center" wrapText="1"/>
    </xf>
    <xf numFmtId="170" fontId="13" fillId="5" borderId="46" applyAlignment="1" pivotButton="0" quotePrefix="0" xfId="135">
      <alignment horizontal="center" vertical="center" wrapText="1"/>
    </xf>
    <xf numFmtId="168" fontId="13" fillId="5" borderId="0" applyAlignment="1" pivotButton="0" quotePrefix="0" xfId="135">
      <alignment horizontal="center" vertical="center" wrapText="1"/>
    </xf>
    <xf numFmtId="170" fontId="13" fillId="5" borderId="34" applyAlignment="1" pivotButton="0" quotePrefix="0" xfId="135">
      <alignment horizontal="center" vertical="center" wrapText="1"/>
    </xf>
    <xf numFmtId="168" fontId="13" fillId="5" borderId="8" applyAlignment="1" pivotButton="0" quotePrefix="0" xfId="0">
      <alignment horizontal="center" vertical="center" wrapText="1"/>
    </xf>
    <xf numFmtId="168" fontId="13" fillId="5" borderId="34" applyAlignment="1" pivotButton="0" quotePrefix="0" xfId="135">
      <alignment horizontal="center" vertical="center" wrapText="1"/>
    </xf>
    <xf numFmtId="168" fontId="16" fillId="5" borderId="41" applyAlignment="1" pivotButton="0" quotePrefix="0" xfId="0">
      <alignment horizontal="center" vertical="center" wrapText="1"/>
    </xf>
    <xf numFmtId="168" fontId="16" fillId="6" borderId="4" applyAlignment="1" pivotButton="0" quotePrefix="0" xfId="135">
      <alignment horizontal="center" vertical="center" wrapText="1"/>
    </xf>
    <xf numFmtId="168" fontId="16" fillId="6" borderId="45" applyAlignment="1" pivotButton="0" quotePrefix="0" xfId="135">
      <alignment horizontal="center" vertical="center" wrapText="1"/>
    </xf>
    <xf numFmtId="0" fontId="0" fillId="0" borderId="45" pivotButton="0" quotePrefix="0" xfId="0"/>
    <xf numFmtId="0" fontId="0" fillId="0" borderId="41" pivotButton="0" quotePrefix="0" xfId="0"/>
    <xf numFmtId="168" fontId="13" fillId="5" borderId="101" applyAlignment="1" applyProtection="1" pivotButton="0" quotePrefix="0" xfId="0">
      <alignment horizontal="right" vertical="top" wrapText="1"/>
      <protection locked="1" hidden="1"/>
    </xf>
  </cellXfs>
  <cellStyles count="151">
    <cellStyle name="표준" xfId="0" builtinId="0"/>
    <cellStyle name="A¨­￠￢￠O [0]_INQUIRY ￠?￥i¨u¡AAⓒ￢Aⓒª " xfId="1"/>
    <cellStyle name="A¨­￠￢￠O_INQUIRY ￠?￥i¨u¡AAⓒ￢Aⓒª " xfId="2"/>
    <cellStyle name="ÅëÈ­ [0]_¼ÕÀÍ¿¹»ê" xfId="3"/>
    <cellStyle name="AeE­ [0]_¼OAI¿¹≫e" xfId="4"/>
    <cellStyle name="ÅëÈ­ [0]_ÀÎ°Çºñ,¿ÜÁÖºñ" xfId="5"/>
    <cellStyle name="AeE­ [0]_AI°Cºn,μμ±Þºn" xfId="6"/>
    <cellStyle name="ÅëÈ­ [0]_laroux" xfId="7"/>
    <cellStyle name="AeE­ [0]_laroux_1" xfId="8"/>
    <cellStyle name="ÅëÈ­ [0]_laroux_1" xfId="9"/>
    <cellStyle name="AeE­ [0]_laroux_2" xfId="10"/>
    <cellStyle name="ÅëÈ­ [0]_laroux_2" xfId="11"/>
    <cellStyle name="AeE­ [0]_laroux_2_41-06농림16" xfId="12"/>
    <cellStyle name="ÅëÈ­ [0]_laroux_2_41-06농림16" xfId="13"/>
    <cellStyle name="AeE­ [0]_laroux_2_41-06농림41" xfId="14"/>
    <cellStyle name="ÅëÈ­ [0]_laroux_2_41-06농림41" xfId="15"/>
    <cellStyle name="AeE­ [0]_Sheet1" xfId="16"/>
    <cellStyle name="ÅëÈ­ [0]_Sheet1" xfId="17"/>
    <cellStyle name="ÅëÈ­_¼ÕÀÍ¿¹»ê" xfId="18"/>
    <cellStyle name="AeE­_¼OAI¿¹≫e" xfId="19"/>
    <cellStyle name="ÅëÈ­_ÀÎ°Çºñ,¿ÜÁÖºñ" xfId="20"/>
    <cellStyle name="AeE­_AI°Cºn,μμ±Þºn" xfId="21"/>
    <cellStyle name="ÅëÈ­_laroux" xfId="22"/>
    <cellStyle name="AeE­_laroux_1" xfId="23"/>
    <cellStyle name="ÅëÈ­_laroux_1" xfId="24"/>
    <cellStyle name="AeE­_laroux_2" xfId="25"/>
    <cellStyle name="ÅëÈ­_laroux_2" xfId="26"/>
    <cellStyle name="AeE­_laroux_2_41-06농림16" xfId="27"/>
    <cellStyle name="ÅëÈ­_laroux_2_41-06농림16" xfId="28"/>
    <cellStyle name="AeE­_laroux_2_41-06농림41" xfId="29"/>
    <cellStyle name="ÅëÈ­_laroux_2_41-06농림41" xfId="30"/>
    <cellStyle name="AeE­_Sheet1" xfId="31"/>
    <cellStyle name="ÅëÈ­_Sheet1" xfId="32"/>
    <cellStyle name="AeE­_Sheet1_41-06농림16" xfId="33"/>
    <cellStyle name="ÅëÈ­_Sheet1_41-06농림16" xfId="34"/>
    <cellStyle name="AeE­_Sheet1_41-06농림41" xfId="35"/>
    <cellStyle name="ÅëÈ­_Sheet1_41-06농림41" xfId="36"/>
    <cellStyle name="AeE¡ⓒ [0]_INQUIRY ￠?￥i¨u¡AAⓒ￢Aⓒª " xfId="37"/>
    <cellStyle name="AeE¡ⓒ_INQUIRY ￠?￥i¨u¡AAⓒ￢Aⓒª " xfId="38"/>
    <cellStyle name="ÄÞ¸¶ [0]_¼ÕÀÍ¿¹»ê" xfId="39"/>
    <cellStyle name="AÞ¸¶ [0]_¼OAI¿¹≫e" xfId="40"/>
    <cellStyle name="ÄÞ¸¶ [0]_ÀÎ°Çºñ,¿ÜÁÖºñ" xfId="41"/>
    <cellStyle name="AÞ¸¶ [0]_AI°Cºn,μμ±Þºn" xfId="42"/>
    <cellStyle name="ÄÞ¸¶ [0]_laroux" xfId="43"/>
    <cellStyle name="AÞ¸¶ [0]_laroux_1" xfId="44"/>
    <cellStyle name="ÄÞ¸¶ [0]_laroux_1" xfId="45"/>
    <cellStyle name="AÞ¸¶ [0]_Sheet1" xfId="46"/>
    <cellStyle name="ÄÞ¸¶ [0]_Sheet1" xfId="47"/>
    <cellStyle name="ÄÞ¸¶_¼ÕÀÍ¿¹»ê" xfId="48"/>
    <cellStyle name="AÞ¸¶_¼OAI¿¹≫e" xfId="49"/>
    <cellStyle name="ÄÞ¸¶_ÀÎ°Çºñ,¿ÜÁÖºñ" xfId="50"/>
    <cellStyle name="AÞ¸¶_AI°Cºn,μμ±Þºn" xfId="51"/>
    <cellStyle name="ÄÞ¸¶_laroux" xfId="52"/>
    <cellStyle name="AÞ¸¶_laroux_1" xfId="53"/>
    <cellStyle name="ÄÞ¸¶_laroux_1" xfId="54"/>
    <cellStyle name="AÞ¸¶_Sheet1" xfId="55"/>
    <cellStyle name="ÄÞ¸¶_Sheet1" xfId="56"/>
    <cellStyle name="AÞ¸¶_Sheet1_41-06농림16" xfId="57"/>
    <cellStyle name="ÄÞ¸¶_Sheet1_41-06농림16" xfId="58"/>
    <cellStyle name="AÞ¸¶_Sheet1_41-06농림41" xfId="59"/>
    <cellStyle name="ÄÞ¸¶_Sheet1_41-06농림41" xfId="60"/>
    <cellStyle name="C¡IA¨ª_¡ic¨u¡A¨￢I¨￢¡Æ AN¡Æe " xfId="61"/>
    <cellStyle name="C￥AØ_¿μ¾÷CoE² " xfId="62"/>
    <cellStyle name="Ç¥ÁØ_¼ÕÀÍ¿¹»ê" xfId="63"/>
    <cellStyle name="C￥AØ_¼OAI¿¹≫e" xfId="64"/>
    <cellStyle name="Ç¥ÁØ_ÀÎ°Çºñ,¿ÜÁÖºñ" xfId="65"/>
    <cellStyle name="C￥AØ_AI°Cºn,μμ±Þºn" xfId="66"/>
    <cellStyle name="Ç¥ÁØ_laroux" xfId="67"/>
    <cellStyle name="C￥AØ_laroux_1" xfId="68"/>
    <cellStyle name="Ç¥ÁØ_laroux_1" xfId="69"/>
    <cellStyle name="C￥AØ_laroux_1_Sheet1" xfId="70"/>
    <cellStyle name="Ç¥ÁØ_laroux_1_Sheet1" xfId="71"/>
    <cellStyle name="C￥AØ_laroux_2" xfId="72"/>
    <cellStyle name="Ç¥ÁØ_laroux_2" xfId="73"/>
    <cellStyle name="C￥AØ_laroux_2_Sheet1" xfId="74"/>
    <cellStyle name="Ç¥ÁØ_laroux_2_Sheet1" xfId="75"/>
    <cellStyle name="C￥AØ_laroux_3" xfId="76"/>
    <cellStyle name="Ç¥ÁØ_laroux_3" xfId="77"/>
    <cellStyle name="C￥AØ_laroux_4" xfId="78"/>
    <cellStyle name="Ç¥ÁØ_laroux_4" xfId="79"/>
    <cellStyle name="C￥AØ_laroux_Sheet1" xfId="80"/>
    <cellStyle name="Ç¥ÁØ_laroux_Sheet1" xfId="81"/>
    <cellStyle name="C￥AØ_Sheet1" xfId="82"/>
    <cellStyle name="Ç¥ÁØ_Sheet1" xfId="83"/>
    <cellStyle name="category" xfId="84"/>
    <cellStyle name="Comma [0]_ SG&amp;A Bridge " xfId="85"/>
    <cellStyle name="Comma_ SG&amp;A Bridge " xfId="86"/>
    <cellStyle name="Comma0" xfId="87"/>
    <cellStyle name="Curren?_x0012_퐀_x0017_?" xfId="88"/>
    <cellStyle name="Currency [0]_ SG&amp;A Bridge " xfId="89"/>
    <cellStyle name="Currency_ SG&amp;A Bridge " xfId="90"/>
    <cellStyle name="Currency0" xfId="91"/>
    <cellStyle name="Date" xfId="92"/>
    <cellStyle name="Euro" xfId="93"/>
    <cellStyle name="Fixed" xfId="94"/>
    <cellStyle name="Grey" xfId="95"/>
    <cellStyle name="HEADER" xfId="96"/>
    <cellStyle name="Header1" xfId="97"/>
    <cellStyle name="Header2" xfId="98"/>
    <cellStyle name="Heading 1" xfId="99"/>
    <cellStyle name="Heading 2" xfId="100"/>
    <cellStyle name="HEADING1" xfId="101"/>
    <cellStyle name="HEADING2" xfId="102"/>
    <cellStyle name="Input [yellow]" xfId="103"/>
    <cellStyle name="Model" xfId="104"/>
    <cellStyle name="Normal - Style1" xfId="105"/>
    <cellStyle name="Normal_ SG&amp;A Bridge " xfId="106"/>
    <cellStyle name="Percent [2]" xfId="107"/>
    <cellStyle name="subhead" xfId="108"/>
    <cellStyle name="Total" xfId="109"/>
    <cellStyle name="UM" xfId="110"/>
    <cellStyle name="고정소숫점" xfId="111"/>
    <cellStyle name="고정출력1" xfId="112"/>
    <cellStyle name="고정출력2" xfId="113"/>
    <cellStyle name="날짜" xfId="114"/>
    <cellStyle name="달러" xfId="115"/>
    <cellStyle name="똿뗦먛귟 [0.00]_PRODUCT DETAIL Q1" xfId="116"/>
    <cellStyle name="똿뗦먛귟_PRODUCT DETAIL Q1" xfId="117"/>
    <cellStyle name="믅됞 [0.00]_PRODUCT DETAIL Q1" xfId="118"/>
    <cellStyle name="믅됞_PRODUCT DETAIL Q1" xfId="119"/>
    <cellStyle name="바탕글" xfId="120"/>
    <cellStyle name="뷭?_?긚??_1" xfId="121"/>
    <cellStyle name="숫자(R)" xfId="122"/>
    <cellStyle name="쉼표 [0]" xfId="123" builtinId="6"/>
    <cellStyle name="쉼표 [0] 2" xfId="124"/>
    <cellStyle name="스타일 1" xfId="125"/>
    <cellStyle name="자리수" xfId="126"/>
    <cellStyle name="자리수0" xfId="127"/>
    <cellStyle name="작은제목" xfId="128"/>
    <cellStyle name="제목" xfId="129" builtinId="15"/>
    <cellStyle name="콤마 [0]" xfId="130"/>
    <cellStyle name="콤마 [0]_-03.인구" xfId="131"/>
    <cellStyle name="콤마 [0]_2.주민등록인구" xfId="132"/>
    <cellStyle name="콤마 [0]_4.읍면동별 세대및인구(1-17)" xfId="133"/>
    <cellStyle name="콤마 [0]_5.연령별및성별인구(1-3)" xfId="134"/>
    <cellStyle name="콤마 [0]_7. 인구이동" xfId="135"/>
    <cellStyle name="콤마_ 견적기준 FLOW " xfId="136"/>
    <cellStyle name="큰제목" xfId="137"/>
    <cellStyle name="퍼센트" xfId="138"/>
    <cellStyle name="표준 10" xfId="139"/>
    <cellStyle name="표준 2" xfId="140"/>
    <cellStyle name="표준 6" xfId="141"/>
    <cellStyle name="표준_03 인구" xfId="142"/>
    <cellStyle name="표준_-03.인구" xfId="143"/>
    <cellStyle name="표준_3_ 인구" xfId="144"/>
    <cellStyle name="표준_Ⅲ.인구" xfId="145"/>
    <cellStyle name="표준_Sheet1" xfId="146"/>
    <cellStyle name="표준_표준화 서식 (신규)" xfId="147"/>
    <cellStyle name="합산" xfId="148"/>
    <cellStyle name="화폐기호" xfId="149"/>
    <cellStyle name="화폐기호0" xfId="15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externalLink" Target="/xl/externalLinks/externalLink1.xml" Id="rId19"/><Relationship Type="http://schemas.openxmlformats.org/officeDocument/2006/relationships/styles" Target="styles.xml" Id="rId20"/><Relationship Type="http://schemas.openxmlformats.org/officeDocument/2006/relationships/theme" Target="theme/theme1.xml" Id="rId21"/></Relationships>
</file>

<file path=xl/comments/comment1.xml><?xml version="1.0" encoding="utf-8"?>
<comments xmlns="http://schemas.openxmlformats.org/spreadsheetml/2006/main">
  <authors>
    <author> 박계열</author>
    <author> </author>
  </authors>
  <commentList>
    <comment ref="B17" authorId="0" shapeId="0">
      <text>
        <t>시군구간 전입+ 시도간
전입= 총이동 전입</t>
      </text>
    </comment>
    <comment ref="E17" authorId="0" shapeId="0">
      <text>
        <t>시군구간
전출+시도간전출=
총이동 전출</t>
      </text>
    </comment>
    <comment ref="H17" authorId="1" shapeId="0">
      <text>
        <t>[인구이동통계연보]
시도내이동에서
시군구내 계+ 시군구간의
전입</t>
      </text>
    </comment>
    <comment ref="Q17" authorId="0" shapeId="0">
      <text>
        <t>총이동 (전출-전입)
순이동 나온다</t>
      </text>
    </comment>
  </commentList>
</comments>
</file>

<file path=xl/comments/comment2.xml><?xml version="1.0" encoding="utf-8"?>
<comments xmlns="http://schemas.openxmlformats.org/spreadsheetml/2006/main">
  <authors>
    <author>a</author>
  </authors>
  <commentList>
    <comment ref="Z6" authorId="0" shapeId="0">
      <text>
        <t>a:
로마자표기법
sejong</t>
      </text>
    </comment>
  </commentList>
</comments>
</file>

<file path=xl/comments/comment3.xml><?xml version="1.0" encoding="utf-8"?>
<comments xmlns="http://schemas.openxmlformats.org/spreadsheetml/2006/main">
  <authors>
    <author>Windows 사용자</author>
  </authors>
  <commentList>
    <comment ref="B6" authorId="0" shapeId="0">
      <text>
        <t>각 사망원인별 사망자수 합계와 남녀합계가 같아야 함
(다를경우 ERR뜸→재확인 필요)</t>
      </text>
    </comment>
  </commentList>
</comments>
</file>

<file path=xl/externalLinks/_rels/externalLink1.xml.rels><Relationships xmlns="http://schemas.openxmlformats.org/package/2006/relationships"><Relationship Type="http://schemas.openxmlformats.org/officeDocument/2006/relationships/externalLinkPath" Target="/Users/user/Documents/2010&#44592;&#51456;&#53685;&#44228;&#50672;&#48372;/51&#54924;&#53685;&#44228;&#50672;&#48372;&#48156;&#44036;&#44228;&#54925;/&#53685;&#44228;&#50672;&#48372;&#51089;&#49457;&#49436;&#49885;/&#50896;&#44256;/06-1.%20&#45453;&#47548;&#49688;&#49328;(1~29).xls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7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10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_rels/sheet13.xml.rels><Relationships xmlns="http://schemas.openxmlformats.org/package/2006/relationships"><Relationship Type="http://schemas.openxmlformats.org/officeDocument/2006/relationships/comments" Target="/xl/comments/comment3.xml" Id="comments"/><Relationship Type="http://schemas.openxmlformats.org/officeDocument/2006/relationships/vmlDrawing" Target="/xl/drawings/commentsDrawing3.vml" Id="anysvml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1"/>
  <sheetViews>
    <sheetView zoomScaleNormal="32" zoomScaleSheetLayoutView="4" workbookViewId="0">
      <selection activeCell="A1" sqref="A1"/>
    </sheetView>
  </sheetViews>
  <sheetFormatPr baseColWidth="8" defaultRowHeight="13.5"/>
  <sheetData/>
  <pageMargins left="0.75" right="0.75" top="1" bottom="1" header="0.5" footer="0.5"/>
</worksheet>
</file>

<file path=xl/worksheets/sheet2.xml><?xml version="1.0" encoding="utf-8"?>
<worksheet xmlns="http://schemas.openxmlformats.org/spreadsheetml/2006/main">
  <sheetPr codeName="Sheet9">
    <outlinePr summaryBelow="1" summaryRight="1"/>
    <pageSetUpPr/>
  </sheetPr>
  <dimension ref="A1:P39"/>
  <sheetViews>
    <sheetView tabSelected="1" view="pageBreakPreview" topLeftCell="B1" zoomScaleNormal="100" zoomScaleSheetLayoutView="100" workbookViewId="0">
      <pane ySplit="20" topLeftCell="A27" activePane="bottomLeft" state="frozen"/>
      <selection activeCell="D17" sqref="D17"/>
      <selection pane="bottomLeft" activeCell="C6" sqref="C6"/>
    </sheetView>
  </sheetViews>
  <sheetFormatPr baseColWidth="8" defaultColWidth="8" defaultRowHeight="14.25"/>
  <cols>
    <col width="8" customWidth="1" style="113" min="1" max="7"/>
    <col width="8" customWidth="1" style="114" min="8" max="9"/>
    <col width="8" customWidth="1" style="113" min="10" max="16"/>
    <col width="8" customWidth="1" style="114" min="17" max="16384"/>
  </cols>
  <sheetData>
    <row r="1" ht="30" customFormat="1" customHeight="1" s="112">
      <c r="A1" s="111" t="n"/>
      <c r="B1" s="111" t="n"/>
      <c r="C1" s="111" t="n"/>
      <c r="D1" s="111" t="n"/>
      <c r="E1" s="111" t="n"/>
      <c r="F1" s="111" t="n"/>
      <c r="G1" s="111" t="n"/>
      <c r="J1" s="111" t="n"/>
      <c r="K1" s="111" t="n"/>
      <c r="L1" s="111" t="n"/>
      <c r="M1" s="111" t="n"/>
      <c r="N1" s="111" t="n"/>
      <c r="O1" s="111" t="n"/>
      <c r="P1" s="111" t="n"/>
    </row>
    <row r="2" ht="30" customFormat="1" customHeight="1" s="112">
      <c r="A2" s="111" t="n"/>
      <c r="B2" s="111" t="n"/>
      <c r="C2" s="111" t="n"/>
      <c r="D2" s="111" t="n"/>
      <c r="E2" s="111" t="n"/>
      <c r="F2" s="111" t="n"/>
      <c r="G2" s="111" t="n"/>
      <c r="J2" s="111" t="n"/>
      <c r="K2" s="111" t="n"/>
      <c r="L2" s="111" t="n"/>
      <c r="M2" s="111" t="n"/>
      <c r="N2" s="111" t="n"/>
      <c r="O2" s="111" t="n"/>
      <c r="P2" s="111" t="n"/>
    </row>
    <row r="3" ht="30" customFormat="1" customHeight="1" s="112">
      <c r="A3" s="111" t="n"/>
      <c r="B3" s="111" t="n"/>
      <c r="C3" s="111" t="n"/>
      <c r="D3" s="111" t="n"/>
      <c r="E3" s="111" t="n"/>
      <c r="F3" s="111" t="n"/>
      <c r="G3" s="111" t="n"/>
      <c r="J3" s="111" t="n"/>
      <c r="K3" s="111" t="n"/>
      <c r="L3" s="111" t="n"/>
      <c r="M3" s="111" t="n"/>
      <c r="N3" s="111" t="n"/>
      <c r="O3" s="111" t="n"/>
      <c r="P3" s="111" t="n"/>
    </row>
    <row r="4" ht="30" customFormat="1" customHeight="1" s="112">
      <c r="A4" s="111" t="n"/>
      <c r="B4" s="111" t="n"/>
      <c r="C4" s="111" t="n"/>
      <c r="D4" s="111" t="n"/>
      <c r="E4" s="111" t="n"/>
      <c r="F4" s="111" t="n"/>
      <c r="G4" s="111" t="n"/>
      <c r="J4" s="111" t="n"/>
      <c r="K4" s="111" t="n"/>
      <c r="L4" s="111" t="n"/>
      <c r="M4" s="111" t="n"/>
      <c r="N4" s="111" t="n"/>
      <c r="O4" s="111" t="n"/>
      <c r="P4" s="111" t="n"/>
    </row>
    <row r="5" ht="30" customFormat="1" customHeight="1" s="112">
      <c r="A5" s="111" t="n"/>
      <c r="B5" s="111" t="n"/>
      <c r="C5" s="111" t="n"/>
      <c r="D5" s="111" t="n"/>
      <c r="E5" s="111" t="n"/>
      <c r="F5" s="111" t="n"/>
      <c r="G5" s="111" t="n"/>
      <c r="J5" s="111" t="n"/>
      <c r="K5" s="111" t="n"/>
      <c r="L5" s="111" t="n"/>
      <c r="M5" s="111" t="n"/>
      <c r="N5" s="111" t="n"/>
      <c r="O5" s="111" t="n"/>
      <c r="P5" s="111" t="n"/>
    </row>
    <row r="6" ht="30" customFormat="1" customHeight="1" s="112">
      <c r="A6" s="111" t="n"/>
      <c r="B6" s="111" t="n"/>
      <c r="C6" s="111" t="n"/>
      <c r="D6" s="111" t="n"/>
      <c r="E6" s="111" t="n"/>
      <c r="F6" s="111" t="n"/>
      <c r="G6" s="111" t="n"/>
      <c r="J6" s="111" t="n"/>
      <c r="K6" s="111" t="n"/>
      <c r="L6" s="111" t="n"/>
      <c r="M6" s="111" t="n"/>
      <c r="N6" s="111" t="n"/>
      <c r="O6" s="111" t="n"/>
      <c r="P6" s="111" t="n"/>
    </row>
    <row r="7" ht="30" customFormat="1" customHeight="1" s="112">
      <c r="A7" s="111" t="n"/>
      <c r="B7" s="111" t="n"/>
      <c r="C7" s="111" t="n"/>
      <c r="D7" s="111" t="n"/>
      <c r="E7" s="111" t="n"/>
      <c r="F7" s="111" t="n"/>
      <c r="G7" s="111" t="n"/>
      <c r="J7" s="111" t="n"/>
      <c r="K7" s="111" t="n"/>
      <c r="L7" s="111" t="n"/>
      <c r="M7" s="111" t="n"/>
      <c r="N7" s="111" t="n"/>
      <c r="O7" s="111" t="n"/>
      <c r="P7" s="111" t="n"/>
    </row>
    <row r="8" ht="30" customFormat="1" customHeight="1" s="112">
      <c r="A8" s="111" t="n"/>
      <c r="B8" s="111" t="n"/>
      <c r="C8" s="111" t="n"/>
      <c r="D8" s="111" t="n"/>
      <c r="E8" s="111" t="n"/>
      <c r="F8" s="111" t="n"/>
      <c r="G8" s="111" t="n"/>
      <c r="J8" s="111" t="n"/>
      <c r="K8" s="111" t="n"/>
      <c r="L8" s="111" t="n"/>
      <c r="M8" s="111" t="n"/>
      <c r="N8" s="111" t="n"/>
      <c r="O8" s="111" t="n"/>
      <c r="P8" s="111" t="n"/>
    </row>
    <row r="9" ht="30" customFormat="1" customHeight="1" s="112">
      <c r="A9" s="111" t="n"/>
      <c r="B9" s="111" t="n"/>
      <c r="C9" s="111" t="n"/>
      <c r="D9" s="111" t="n"/>
      <c r="E9" s="111" t="n"/>
      <c r="F9" s="111" t="n"/>
      <c r="G9" s="111" t="n"/>
      <c r="J9" s="111" t="n"/>
      <c r="K9" s="111" t="n"/>
      <c r="L9" s="111" t="n"/>
      <c r="M9" s="111" t="n"/>
      <c r="N9" s="111" t="n"/>
      <c r="O9" s="111" t="n"/>
      <c r="P9" s="111" t="n"/>
    </row>
    <row r="10" ht="12" customFormat="1" customHeight="1" s="112">
      <c r="A10" s="111" t="n"/>
      <c r="B10" s="111" t="n"/>
      <c r="C10" s="111" t="n"/>
      <c r="D10" s="111" t="n"/>
      <c r="E10" s="111" t="n"/>
      <c r="F10" s="111" t="n"/>
      <c r="G10" s="111" t="n"/>
      <c r="J10" s="111" t="n"/>
      <c r="K10" s="111" t="n"/>
      <c r="L10" s="111" t="n"/>
      <c r="M10" s="111" t="n"/>
      <c r="N10" s="111" t="n"/>
      <c r="O10" s="111" t="n"/>
      <c r="P10" s="111" t="n"/>
    </row>
    <row r="11" ht="12" customFormat="1" customHeight="1" s="112">
      <c r="A11" s="111" t="n"/>
      <c r="B11" s="111" t="n"/>
      <c r="C11" s="111" t="n"/>
      <c r="D11" s="111" t="n"/>
      <c r="E11" s="111" t="n"/>
      <c r="F11" s="111" t="n"/>
      <c r="G11" s="111" t="n"/>
      <c r="J11" s="111" t="n"/>
      <c r="K11" s="111" t="n"/>
      <c r="L11" s="111" t="n"/>
      <c r="M11" s="111" t="n"/>
      <c r="N11" s="111" t="n"/>
      <c r="O11" s="111" t="n"/>
      <c r="P11" s="111" t="n"/>
    </row>
    <row r="12" ht="12" customFormat="1" customHeight="1" s="112">
      <c r="A12" s="111" t="n"/>
      <c r="B12" s="111" t="n"/>
      <c r="C12" s="111" t="n"/>
      <c r="D12" s="111" t="n"/>
      <c r="E12" s="111" t="n"/>
      <c r="F12" s="111" t="n"/>
      <c r="G12" s="111" t="n"/>
      <c r="J12" s="111" t="n"/>
      <c r="K12" s="111" t="n"/>
      <c r="L12" s="111" t="n"/>
      <c r="M12" s="111" t="n"/>
      <c r="N12" s="111" t="n"/>
      <c r="O12" s="111" t="n"/>
      <c r="P12" s="111" t="n"/>
    </row>
    <row r="13" ht="12" customFormat="1" customHeight="1" s="112">
      <c r="A13" s="111" t="n"/>
      <c r="B13" s="111" t="n"/>
      <c r="C13" s="111" t="n"/>
      <c r="D13" s="111" t="n"/>
      <c r="E13" s="111" t="n"/>
      <c r="F13" s="111" t="n"/>
      <c r="G13" s="111" t="n"/>
      <c r="J13" s="111" t="n"/>
      <c r="K13" s="111" t="n"/>
      <c r="L13" s="111" t="n"/>
      <c r="M13" s="111" t="n"/>
      <c r="N13" s="111" t="n"/>
      <c r="O13" s="111" t="n"/>
      <c r="P13" s="111" t="n"/>
    </row>
    <row r="14" ht="12" customFormat="1" customHeight="1" s="112">
      <c r="A14" s="111" t="n"/>
      <c r="B14" s="111" t="n"/>
      <c r="C14" s="111" t="n"/>
      <c r="D14" s="111" t="n"/>
      <c r="E14" s="111" t="n"/>
      <c r="F14" s="111" t="n"/>
      <c r="G14" s="111" t="n"/>
      <c r="J14" s="111" t="n"/>
      <c r="K14" s="111" t="n"/>
      <c r="L14" s="111" t="n"/>
      <c r="M14" s="111" t="n"/>
      <c r="N14" s="111" t="n"/>
      <c r="O14" s="111" t="n"/>
      <c r="P14" s="111" t="n"/>
    </row>
    <row r="15" ht="12" customFormat="1" customHeight="1" s="112">
      <c r="A15" s="111" t="n"/>
      <c r="B15" s="111" t="n"/>
      <c r="C15" s="111" t="n"/>
      <c r="D15" s="111" t="n"/>
      <c r="E15" s="111" t="n"/>
      <c r="F15" s="111" t="n"/>
      <c r="G15" s="111" t="n"/>
      <c r="J15" s="111" t="n"/>
      <c r="K15" s="111" t="n"/>
      <c r="L15" s="111" t="n"/>
      <c r="M15" s="111" t="n"/>
      <c r="N15" s="111" t="n"/>
      <c r="O15" s="111" t="n"/>
      <c r="P15" s="111" t="n"/>
    </row>
    <row r="16" ht="12" customFormat="1" customHeight="1" s="112">
      <c r="A16" s="111" t="n"/>
      <c r="B16" s="111" t="n"/>
      <c r="C16" s="111" t="n"/>
      <c r="D16" s="111" t="n"/>
      <c r="E16" s="111" t="n"/>
      <c r="F16" s="111" t="n"/>
      <c r="G16" s="111" t="n"/>
      <c r="J16" s="111" t="n"/>
      <c r="K16" s="111" t="n"/>
      <c r="L16" s="111" t="n"/>
      <c r="M16" s="111" t="n"/>
      <c r="N16" s="111" t="n"/>
      <c r="O16" s="111" t="n"/>
      <c r="P16" s="111" t="n"/>
    </row>
    <row r="17" ht="12" customFormat="1" customHeight="1" s="112">
      <c r="A17" s="111" t="n"/>
      <c r="B17" s="111" t="n"/>
      <c r="C17" s="111" t="n"/>
      <c r="D17" s="111" t="n"/>
      <c r="E17" s="111" t="n"/>
      <c r="F17" s="111" t="n"/>
      <c r="G17" s="111" t="n"/>
      <c r="J17" s="111" t="n"/>
      <c r="K17" s="111" t="n"/>
      <c r="L17" s="111" t="n"/>
      <c r="M17" s="111" t="n"/>
      <c r="N17" s="111" t="n"/>
      <c r="O17" s="111" t="n"/>
      <c r="P17" s="111" t="n"/>
    </row>
    <row r="18" ht="12" customFormat="1" customHeight="1" s="112">
      <c r="A18" s="111" t="n"/>
      <c r="B18" s="111" t="n"/>
      <c r="C18" s="111" t="n"/>
      <c r="D18" s="111" t="n"/>
      <c r="E18" s="111" t="n"/>
      <c r="F18" s="111" t="n"/>
      <c r="G18" s="111" t="n"/>
      <c r="J18" s="111" t="n"/>
      <c r="K18" s="111" t="n"/>
      <c r="L18" s="111" t="n"/>
      <c r="M18" s="111" t="n"/>
      <c r="N18" s="111" t="n"/>
      <c r="O18" s="111" t="n"/>
      <c r="P18" s="111" t="n"/>
    </row>
    <row r="19" ht="12" customFormat="1" customHeight="1" s="112">
      <c r="A19" s="111" t="n"/>
      <c r="B19" s="111" t="n"/>
      <c r="C19" s="111" t="n"/>
      <c r="D19" s="111" t="n"/>
      <c r="E19" s="111" t="n"/>
      <c r="F19" s="111" t="n"/>
      <c r="G19" s="111" t="n"/>
      <c r="J19" s="111" t="n"/>
      <c r="K19" s="111" t="n"/>
      <c r="L19" s="111" t="n"/>
      <c r="M19" s="111" t="n"/>
      <c r="N19" s="111" t="n"/>
      <c r="O19" s="111" t="n"/>
      <c r="P19" s="111" t="n"/>
    </row>
    <row r="20" ht="12" customFormat="1" customHeight="1" s="112">
      <c r="A20" s="111" t="n"/>
      <c r="B20" s="111" t="n"/>
      <c r="C20" s="111" t="n"/>
      <c r="D20" s="111" t="n"/>
      <c r="E20" s="111" t="n"/>
      <c r="F20" s="111" t="n"/>
      <c r="G20" s="111" t="n"/>
      <c r="J20" s="111" t="n"/>
      <c r="K20" s="111" t="n"/>
      <c r="L20" s="111" t="n"/>
      <c r="M20" s="111" t="n"/>
      <c r="N20" s="111" t="n"/>
      <c r="O20" s="111" t="n"/>
      <c r="P20" s="111" t="n"/>
    </row>
    <row r="21" ht="12" customFormat="1" customHeight="1" s="112">
      <c r="A21" s="111" t="n"/>
      <c r="B21" s="111" t="n"/>
      <c r="C21" s="111" t="n"/>
      <c r="D21" s="111" t="n"/>
      <c r="E21" s="111" t="n"/>
      <c r="F21" s="111" t="n"/>
      <c r="G21" s="111" t="n"/>
      <c r="J21" s="111" t="n"/>
      <c r="K21" s="111" t="n"/>
      <c r="L21" s="111" t="n"/>
      <c r="M21" s="111" t="n"/>
      <c r="N21" s="111" t="n"/>
      <c r="O21" s="111" t="n"/>
      <c r="P21" s="111" t="n"/>
    </row>
    <row r="22" ht="12" customFormat="1" customHeight="1" s="112">
      <c r="A22" s="111" t="n"/>
      <c r="B22" s="111" t="n"/>
      <c r="C22" s="111" t="n"/>
      <c r="D22" s="111" t="n"/>
      <c r="E22" s="111" t="n"/>
      <c r="F22" s="111" t="n"/>
      <c r="G22" s="111" t="n"/>
      <c r="J22" s="111" t="n"/>
      <c r="K22" s="111" t="n"/>
      <c r="L22" s="111" t="n"/>
      <c r="M22" s="111" t="n"/>
      <c r="N22" s="111" t="n"/>
      <c r="O22" s="111" t="n"/>
      <c r="P22" s="111" t="n"/>
    </row>
    <row r="23" ht="12" customFormat="1" customHeight="1" s="112">
      <c r="A23" s="111" t="n"/>
      <c r="B23" s="111" t="n"/>
      <c r="C23" s="111" t="n"/>
      <c r="D23" s="111" t="n"/>
      <c r="E23" s="111" t="n"/>
      <c r="F23" s="111" t="n"/>
      <c r="G23" s="111" t="n"/>
      <c r="J23" s="111" t="n"/>
      <c r="K23" s="111" t="n"/>
      <c r="L23" s="111" t="n"/>
      <c r="M23" s="111" t="n"/>
      <c r="N23" s="111" t="n"/>
      <c r="O23" s="111" t="n"/>
      <c r="P23" s="111" t="n"/>
    </row>
    <row r="24" ht="12" customFormat="1" customHeight="1" s="112">
      <c r="A24" s="111" t="n"/>
      <c r="B24" s="111" t="n"/>
      <c r="C24" s="111" t="n"/>
      <c r="D24" s="111" t="n"/>
      <c r="E24" s="111" t="n"/>
      <c r="F24" s="111" t="n"/>
      <c r="G24" s="111" t="n"/>
      <c r="J24" s="111" t="n"/>
      <c r="K24" s="111" t="n"/>
      <c r="L24" s="111" t="n"/>
      <c r="M24" s="111" t="n"/>
      <c r="N24" s="111" t="n"/>
      <c r="O24" s="111" t="n"/>
      <c r="P24" s="111" t="n"/>
    </row>
    <row r="25" ht="12" customFormat="1" customHeight="1" s="112">
      <c r="A25" s="111" t="n"/>
      <c r="B25" s="111" t="n"/>
      <c r="C25" s="111" t="n"/>
      <c r="D25" s="111" t="n"/>
      <c r="E25" s="111" t="n"/>
      <c r="F25" s="111" t="n"/>
      <c r="G25" s="111" t="n"/>
      <c r="J25" s="111" t="n"/>
      <c r="K25" s="111" t="n"/>
      <c r="L25" s="111" t="n"/>
      <c r="M25" s="111" t="n"/>
      <c r="N25" s="111" t="n"/>
      <c r="O25" s="111" t="n"/>
      <c r="P25" s="111" t="n"/>
    </row>
    <row r="26" ht="12" customFormat="1" customHeight="1" s="112">
      <c r="A26" s="111" t="n"/>
      <c r="B26" s="111" t="n"/>
      <c r="C26" s="111" t="n"/>
      <c r="D26" s="111" t="n"/>
      <c r="E26" s="111" t="n"/>
      <c r="F26" s="111" t="n"/>
      <c r="G26" s="111" t="n"/>
      <c r="J26" s="111" t="n"/>
      <c r="K26" s="111" t="n"/>
      <c r="L26" s="111" t="n"/>
      <c r="M26" s="111" t="n"/>
      <c r="N26" s="111" t="n"/>
      <c r="O26" s="111" t="n"/>
      <c r="P26" s="111" t="n"/>
    </row>
    <row r="27" ht="12" customFormat="1" customHeight="1" s="112">
      <c r="A27" s="111" t="n"/>
      <c r="B27" s="111" t="n"/>
      <c r="C27" s="111" t="n"/>
      <c r="D27" s="111" t="n"/>
      <c r="E27" s="111" t="n"/>
      <c r="F27" s="111" t="n"/>
      <c r="G27" s="111" t="n"/>
      <c r="J27" s="111" t="n"/>
      <c r="K27" s="111" t="n"/>
      <c r="L27" s="111" t="n"/>
      <c r="M27" s="111" t="n"/>
      <c r="N27" s="111" t="n"/>
      <c r="O27" s="111" t="n"/>
      <c r="P27" s="111" t="n"/>
    </row>
    <row r="28" ht="12" customFormat="1" customHeight="1" s="112">
      <c r="A28" s="111" t="n"/>
      <c r="B28" s="111" t="n"/>
      <c r="C28" s="111" t="n"/>
      <c r="D28" s="111" t="n"/>
      <c r="E28" s="111" t="n"/>
      <c r="F28" s="111" t="n"/>
      <c r="G28" s="111" t="n"/>
      <c r="J28" s="111" t="n"/>
      <c r="K28" s="111" t="n"/>
      <c r="L28" s="111" t="n"/>
      <c r="M28" s="111" t="n"/>
      <c r="N28" s="111" t="n"/>
      <c r="O28" s="111" t="n"/>
      <c r="P28" s="111" t="n"/>
    </row>
    <row r="29" ht="12" customFormat="1" customHeight="1" s="112">
      <c r="A29" s="111" t="n"/>
      <c r="B29" s="111" t="n"/>
      <c r="C29" s="111" t="n"/>
      <c r="D29" s="111" t="n"/>
      <c r="E29" s="111" t="n"/>
      <c r="F29" s="111" t="n"/>
      <c r="G29" s="111" t="n"/>
      <c r="J29" s="111" t="n"/>
      <c r="K29" s="111" t="n"/>
      <c r="L29" s="111" t="n"/>
      <c r="M29" s="111" t="n"/>
      <c r="N29" s="111" t="n"/>
      <c r="O29" s="111" t="n"/>
      <c r="P29" s="111" t="n"/>
    </row>
    <row r="30" ht="12" customFormat="1" customHeight="1" s="112">
      <c r="A30" s="111" t="n"/>
      <c r="B30" s="111" t="n"/>
      <c r="C30" s="111" t="n"/>
      <c r="D30" s="111" t="n"/>
      <c r="E30" s="111" t="n"/>
      <c r="F30" s="111" t="n"/>
      <c r="G30" s="111" t="n"/>
      <c r="J30" s="111" t="n"/>
      <c r="K30" s="111" t="n"/>
      <c r="L30" s="111" t="n"/>
      <c r="M30" s="111" t="n"/>
      <c r="N30" s="111" t="n"/>
      <c r="O30" s="111" t="n"/>
      <c r="P30" s="111" t="n"/>
    </row>
    <row r="31" ht="12" customFormat="1" customHeight="1" s="112">
      <c r="A31" s="111" t="n"/>
      <c r="B31" s="111" t="n"/>
      <c r="C31" s="111" t="n"/>
      <c r="D31" s="111" t="n"/>
      <c r="E31" s="111" t="n"/>
      <c r="F31" s="111" t="n"/>
      <c r="G31" s="111" t="n"/>
      <c r="J31" s="111" t="n"/>
      <c r="K31" s="111" t="n"/>
      <c r="L31" s="111" t="n"/>
      <c r="M31" s="111" t="n"/>
      <c r="N31" s="111" t="n"/>
      <c r="O31" s="111" t="n"/>
      <c r="P31" s="111" t="n"/>
    </row>
    <row r="32" ht="12" customFormat="1" customHeight="1" s="112">
      <c r="A32" s="111" t="n"/>
      <c r="B32" s="111" t="n"/>
      <c r="C32" s="111" t="n"/>
      <c r="D32" s="111" t="n"/>
      <c r="E32" s="111" t="n"/>
      <c r="F32" s="111" t="n"/>
      <c r="G32" s="111" t="n"/>
      <c r="J32" s="111" t="n"/>
      <c r="K32" s="111" t="n"/>
      <c r="L32" s="111" t="n"/>
      <c r="M32" s="111" t="n"/>
      <c r="N32" s="111" t="n"/>
      <c r="O32" s="111" t="n"/>
      <c r="P32" s="111" t="n"/>
    </row>
    <row r="33" ht="12" customFormat="1" customHeight="1" s="112">
      <c r="A33" s="111" t="n"/>
      <c r="B33" s="111" t="n"/>
      <c r="C33" s="111" t="n"/>
      <c r="D33" s="111" t="n"/>
      <c r="E33" s="111" t="n"/>
      <c r="F33" s="111" t="n"/>
      <c r="G33" s="111" t="n"/>
      <c r="J33" s="111" t="n"/>
      <c r="K33" s="111" t="n"/>
      <c r="L33" s="111" t="n"/>
      <c r="M33" s="111" t="n"/>
      <c r="N33" s="111" t="n"/>
      <c r="O33" s="111" t="n"/>
      <c r="P33" s="111" t="n"/>
    </row>
    <row r="34" ht="12" customFormat="1" customHeight="1" s="112">
      <c r="A34" s="111" t="n"/>
      <c r="B34" s="111" t="n"/>
      <c r="C34" s="111" t="n"/>
      <c r="D34" s="111" t="n"/>
      <c r="E34" s="111" t="n"/>
      <c r="F34" s="111" t="n"/>
      <c r="G34" s="111" t="n"/>
      <c r="J34" s="111" t="n"/>
      <c r="K34" s="111" t="n"/>
      <c r="L34" s="111" t="n"/>
      <c r="M34" s="111" t="n"/>
      <c r="N34" s="111" t="n"/>
      <c r="O34" s="111" t="n"/>
      <c r="P34" s="111" t="n"/>
    </row>
    <row r="35">
      <c r="J35" s="111" t="n"/>
    </row>
    <row r="36">
      <c r="J36" s="111" t="n"/>
    </row>
    <row r="38">
      <c r="J38" s="114" t="n"/>
    </row>
    <row r="39">
      <c r="J39" s="114" t="n"/>
    </row>
  </sheetData>
  <printOptions gridLinesSet="0"/>
  <pageMargins left="0.7086614173228347" right="0.7086614173228347" top="1.968503937007874" bottom="0.7874015748031497" header="0" footer="0.3937007874015748"/>
  <pageSetup orientation="portrait" paperSize="9" pageOrder="overThenDown" verticalDpi="300"/>
  <headerFooter alignWithMargins="0">
    <oddHeader>&amp;R57</oddHeader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codeName="Sheet2">
    <outlinePr summaryBelow="1" summaryRight="1"/>
    <pageSetUpPr/>
  </sheetPr>
  <dimension ref="A1:Q65"/>
  <sheetViews>
    <sheetView showGridLines="0" view="pageBreakPreview" zoomScaleNormal="100" zoomScaleSheetLayoutView="100" workbookViewId="0">
      <pane xSplit="2" ySplit="9" topLeftCell="C41" activePane="bottomRight" state="frozen"/>
      <selection pane="topRight" activeCell="C1" sqref="C1"/>
      <selection pane="bottomLeft" activeCell="A10" sqref="A10"/>
      <selection pane="bottomRight" activeCell="L70" sqref="L70"/>
    </sheetView>
  </sheetViews>
  <sheetFormatPr baseColWidth="8" defaultRowHeight="11.25"/>
  <cols>
    <col width="11.6640625" customWidth="1" style="315" min="1" max="1"/>
    <col width="9.88671875" customWidth="1" style="315" min="2" max="2"/>
    <col width="9.109375" customWidth="1" style="315" min="3" max="8"/>
    <col width="8.44140625" customWidth="1" style="315" min="9" max="9"/>
    <col width="7.6640625" customWidth="1" style="315" min="10" max="11"/>
    <col width="9.6640625" customWidth="1" style="315" min="12" max="12"/>
    <col width="9.88671875" customWidth="1" style="315" min="13" max="13"/>
    <col width="10.88671875" customWidth="1" style="315" min="14" max="14"/>
    <col width="8.44140625" customWidth="1" style="315" min="15" max="15"/>
    <col width="6.77734375" customWidth="1" style="315" min="16" max="16"/>
    <col width="10.77734375" customWidth="1" style="315" min="17" max="17"/>
    <col width="8.88671875" customWidth="1" style="315" min="18" max="16384"/>
  </cols>
  <sheetData>
    <row r="1" ht="15" customFormat="1" customHeight="1" s="302">
      <c r="A1" s="522" t="inlineStr">
        <is>
          <t>Ⅲ. 인 구</t>
        </is>
      </c>
      <c r="B1" s="302" t="n"/>
      <c r="C1" s="302" t="n"/>
      <c r="D1" s="302" t="n"/>
      <c r="E1" s="302" t="n"/>
      <c r="F1" s="302" t="n"/>
      <c r="G1" s="302" t="n"/>
      <c r="H1" s="302" t="n"/>
      <c r="I1" s="302" t="n"/>
      <c r="J1" s="302" t="n"/>
      <c r="K1" s="302" t="n"/>
      <c r="L1" s="302" t="n"/>
      <c r="M1" s="302" t="n"/>
      <c r="N1" s="302" t="n"/>
      <c r="O1" s="302" t="n"/>
      <c r="P1" s="302" t="n"/>
      <c r="Q1" s="404" t="inlineStr">
        <is>
          <t>Ⅲ. Population</t>
        </is>
      </c>
    </row>
    <row r="2" ht="15" customFormat="1" customHeight="1" s="334">
      <c r="A2" s="523" t="n"/>
      <c r="B2" s="334" t="n"/>
      <c r="C2" s="334" t="n"/>
      <c r="D2" s="334" t="n"/>
      <c r="E2" s="334" t="n"/>
      <c r="F2" s="334" t="n"/>
      <c r="G2" s="334" t="n"/>
      <c r="H2" s="334" t="n"/>
      <c r="I2" s="334" t="n"/>
      <c r="J2" s="334" t="n"/>
      <c r="K2" s="334" t="n"/>
      <c r="L2" s="334" t="n"/>
      <c r="M2" s="334" t="n"/>
      <c r="N2" s="334" t="n"/>
      <c r="O2" s="334" t="n"/>
      <c r="P2" s="334" t="n"/>
      <c r="Q2" s="524" t="n"/>
    </row>
    <row r="3" ht="24.95" customFormat="1" customHeight="1" s="315">
      <c r="A3" s="665" t="inlineStr">
        <is>
          <t>1. 인구추이</t>
        </is>
      </c>
    </row>
    <row r="4" ht="24.95" customFormat="1" customHeight="1" s="315">
      <c r="A4" s="642" t="inlineStr">
        <is>
          <t>1. Population Trends</t>
        </is>
      </c>
    </row>
    <row r="5" ht="15" customFormat="1" customHeight="1" s="302" thickBot="1">
      <c r="A5" s="525" t="inlineStr">
        <is>
          <t>단위 : 세대, 명</t>
        </is>
      </c>
      <c r="B5" s="526" t="n"/>
      <c r="C5" s="526" t="n"/>
      <c r="D5" s="526" t="n"/>
      <c r="E5" s="526" t="n"/>
      <c r="F5" s="526" t="n"/>
      <c r="G5" s="526" t="n"/>
      <c r="H5" s="526" t="n"/>
      <c r="I5" s="527" t="n"/>
      <c r="J5" s="527" t="n"/>
      <c r="K5" s="527" t="n"/>
      <c r="L5" s="658" t="n"/>
      <c r="M5" s="528" t="n"/>
      <c r="N5" s="528" t="n"/>
      <c r="O5" s="658" t="inlineStr">
        <is>
          <t>Unit : household, person</t>
        </is>
      </c>
      <c r="P5" s="1033" t="n"/>
      <c r="Q5" s="1033" t="n"/>
    </row>
    <row r="6" ht="15" customFormat="1" customHeight="1" s="315">
      <c r="A6" s="1034" t="inlineStr">
        <is>
          <t>연 별</t>
        </is>
      </c>
      <c r="B6" s="643" t="inlineStr">
        <is>
          <t>세 대1)
No. of
households</t>
        </is>
      </c>
      <c r="C6" s="1035" t="inlineStr">
        <is>
          <t>등록인구 Registrated Population</t>
        </is>
      </c>
      <c r="D6" s="1036" t="n"/>
      <c r="E6" s="1036" t="n"/>
      <c r="F6" s="1036" t="n"/>
      <c r="G6" s="1036" t="n"/>
      <c r="H6" s="1036" t="n"/>
      <c r="I6" s="1036" t="n"/>
      <c r="J6" s="1036" t="n"/>
      <c r="K6" s="1037" t="n"/>
      <c r="L6" s="1038" t="inlineStr">
        <is>
          <t>인구증가율
(%)
Population 
increase rate</t>
        </is>
      </c>
      <c r="M6" s="643" t="inlineStr">
        <is>
          <t>세대당인구
Persons per
household</t>
        </is>
      </c>
      <c r="N6" s="900" t="inlineStr">
        <is>
          <t>65세이상</t>
        </is>
      </c>
      <c r="O6" s="1039" t="inlineStr">
        <is>
          <t>인구밀도
Population
density</t>
        </is>
      </c>
      <c r="P6" s="285" t="n"/>
      <c r="Q6" s="1040" t="inlineStr">
        <is>
          <t>Year</t>
        </is>
      </c>
    </row>
    <row r="7" ht="15" customFormat="1" customHeight="1" s="315">
      <c r="A7" s="1041" t="n"/>
      <c r="B7" s="1042" t="n"/>
      <c r="C7" s="1043" t="inlineStr">
        <is>
          <t>합 계
Total</t>
        </is>
      </c>
      <c r="D7" s="287" t="n"/>
      <c r="E7" s="644" t="n"/>
      <c r="F7" s="1043" t="inlineStr">
        <is>
          <t>한국인
Korean</t>
        </is>
      </c>
      <c r="G7" s="287" t="n"/>
      <c r="H7" s="287" t="n"/>
      <c r="I7" s="1043" t="inlineStr">
        <is>
          <t>외국인
Foreigner</t>
        </is>
      </c>
      <c r="J7" s="288" t="n"/>
      <c r="K7" s="289" t="n"/>
      <c r="L7" s="1042" t="n"/>
      <c r="M7" s="1042" t="n"/>
      <c r="N7" s="289" t="inlineStr">
        <is>
          <t>고령자</t>
        </is>
      </c>
      <c r="O7" s="1044" t="n"/>
      <c r="P7" s="290" t="n"/>
      <c r="Q7" s="1045" t="n"/>
    </row>
    <row r="8" ht="15" customFormat="1" customHeight="1" s="315">
      <c r="A8" s="1041" t="n"/>
      <c r="B8" s="1042" t="n"/>
      <c r="C8" s="1044" t="n"/>
      <c r="D8" s="291" t="inlineStr">
        <is>
          <t>남</t>
        </is>
      </c>
      <c r="E8" s="291" t="inlineStr">
        <is>
          <t>여</t>
        </is>
      </c>
      <c r="F8" s="1044" t="n"/>
      <c r="G8" s="291" t="inlineStr">
        <is>
          <t>남</t>
        </is>
      </c>
      <c r="H8" s="292" t="inlineStr">
        <is>
          <t>여</t>
        </is>
      </c>
      <c r="I8" s="1044" t="n"/>
      <c r="J8" s="291" t="inlineStr">
        <is>
          <t>남</t>
        </is>
      </c>
      <c r="K8" s="291" t="inlineStr">
        <is>
          <t>여</t>
        </is>
      </c>
      <c r="L8" s="1042" t="n"/>
      <c r="M8" s="1042" t="n"/>
      <c r="N8" s="683" t="inlineStr">
        <is>
          <t>Persons 65
and older</t>
        </is>
      </c>
      <c r="O8" s="1044" t="n"/>
      <c r="P8" s="293" t="inlineStr">
        <is>
          <t>면적(㎢)</t>
        </is>
      </c>
      <c r="Q8" s="1045" t="n"/>
    </row>
    <row r="9" ht="15" customFormat="1" customHeight="1" s="315">
      <c r="A9" s="1046" t="n"/>
      <c r="B9" s="1047" t="n"/>
      <c r="C9" s="1048" t="n"/>
      <c r="D9" s="663" t="inlineStr">
        <is>
          <t>Male</t>
        </is>
      </c>
      <c r="E9" s="663" t="inlineStr">
        <is>
          <t>Female</t>
        </is>
      </c>
      <c r="F9" s="1048" t="n"/>
      <c r="G9" s="663" t="inlineStr">
        <is>
          <t>Male</t>
        </is>
      </c>
      <c r="H9" s="295" t="inlineStr">
        <is>
          <t>Female</t>
        </is>
      </c>
      <c r="I9" s="1048" t="n"/>
      <c r="J9" s="663" t="inlineStr">
        <is>
          <t>Male</t>
        </is>
      </c>
      <c r="K9" s="663" t="inlineStr">
        <is>
          <t>Female</t>
        </is>
      </c>
      <c r="L9" s="1049" t="n"/>
      <c r="M9" s="1047" t="n"/>
      <c r="N9" s="1050" t="n"/>
      <c r="O9" s="1048" t="n"/>
      <c r="P9" s="296" t="inlineStr">
        <is>
          <t>Area</t>
        </is>
      </c>
      <c r="Q9" s="1051" t="n"/>
    </row>
    <row r="10" ht="15.2" customHeight="1" s="428">
      <c r="A10" s="297" t="n">
        <v>1971</v>
      </c>
      <c r="B10" s="1052" t="n">
        <v>12067</v>
      </c>
      <c r="C10" s="1053" t="n">
        <v>67887</v>
      </c>
      <c r="D10" s="1053" t="n">
        <v>33594</v>
      </c>
      <c r="E10" s="1053" t="n">
        <v>34293</v>
      </c>
      <c r="F10" s="1053" t="inlineStr">
        <is>
          <t>...</t>
        </is>
      </c>
      <c r="G10" s="1053" t="inlineStr">
        <is>
          <t>...</t>
        </is>
      </c>
      <c r="H10" s="1053" t="inlineStr">
        <is>
          <t>...</t>
        </is>
      </c>
      <c r="I10" s="1053" t="inlineStr">
        <is>
          <t>...</t>
        </is>
      </c>
      <c r="J10" s="1053" t="inlineStr">
        <is>
          <t>...</t>
        </is>
      </c>
      <c r="K10" s="1053" t="inlineStr">
        <is>
          <t>...</t>
        </is>
      </c>
      <c r="L10" s="1054" t="n">
        <v>0.515257851019411</v>
      </c>
      <c r="M10" s="1055" t="n">
        <v>5.6</v>
      </c>
      <c r="N10" s="1053" t="inlineStr">
        <is>
          <t>...</t>
        </is>
      </c>
      <c r="O10" s="1056" t="n">
        <v>178</v>
      </c>
      <c r="P10" s="1057" t="n">
        <v>381.45</v>
      </c>
      <c r="Q10" s="300" t="n">
        <v>1971</v>
      </c>
    </row>
    <row r="11" ht="15.2" customHeight="1" s="428">
      <c r="A11" s="297" t="n">
        <v>1972</v>
      </c>
      <c r="B11" s="1052" t="n">
        <v>12038</v>
      </c>
      <c r="C11" s="1053" t="n">
        <v>67856</v>
      </c>
      <c r="D11" s="1053" t="n">
        <v>33565</v>
      </c>
      <c r="E11" s="1053" t="n">
        <v>34291</v>
      </c>
      <c r="F11" s="1053" t="inlineStr">
        <is>
          <t>...</t>
        </is>
      </c>
      <c r="G11" s="1053" t="inlineStr">
        <is>
          <t>...</t>
        </is>
      </c>
      <c r="H11" s="1053" t="inlineStr">
        <is>
          <t>...</t>
        </is>
      </c>
      <c r="I11" s="1053" t="inlineStr">
        <is>
          <t>...</t>
        </is>
      </c>
      <c r="J11" s="1053" t="inlineStr">
        <is>
          <t>...</t>
        </is>
      </c>
      <c r="K11" s="1053" t="inlineStr">
        <is>
          <t>...</t>
        </is>
      </c>
      <c r="L11" s="1054" t="n">
        <v>-0.04566411831425751</v>
      </c>
      <c r="M11" s="1055" t="n">
        <v>5.6</v>
      </c>
      <c r="N11" s="1053" t="inlineStr">
        <is>
          <t>...</t>
        </is>
      </c>
      <c r="O11" s="1058" t="n">
        <v>178</v>
      </c>
      <c r="P11" s="1057" t="n">
        <v>381.45</v>
      </c>
      <c r="Q11" s="300" t="n">
        <v>1972</v>
      </c>
    </row>
    <row r="12" ht="15.2" customHeight="1" s="428">
      <c r="A12" s="297" t="n">
        <v>1973</v>
      </c>
      <c r="B12" s="1052" t="n">
        <v>11992</v>
      </c>
      <c r="C12" s="1053" t="n">
        <v>67698</v>
      </c>
      <c r="D12" s="1053" t="n">
        <v>33625</v>
      </c>
      <c r="E12" s="1053" t="n">
        <v>34073</v>
      </c>
      <c r="F12" s="1053" t="inlineStr">
        <is>
          <t>...</t>
        </is>
      </c>
      <c r="G12" s="1053" t="inlineStr">
        <is>
          <t>...</t>
        </is>
      </c>
      <c r="H12" s="1053" t="inlineStr">
        <is>
          <t>...</t>
        </is>
      </c>
      <c r="I12" s="1053" t="inlineStr">
        <is>
          <t>...</t>
        </is>
      </c>
      <c r="J12" s="1053" t="inlineStr">
        <is>
          <t>...</t>
        </is>
      </c>
      <c r="K12" s="1053" t="inlineStr">
        <is>
          <t>...</t>
        </is>
      </c>
      <c r="L12" s="1054" t="n">
        <v>-0.2328460268804527</v>
      </c>
      <c r="M12" s="1055" t="n">
        <v>5.6</v>
      </c>
      <c r="N12" s="1053" t="inlineStr">
        <is>
          <t>...</t>
        </is>
      </c>
      <c r="O12" s="1058" t="n">
        <v>177</v>
      </c>
      <c r="P12" s="1057" t="n">
        <v>381.45</v>
      </c>
      <c r="Q12" s="300" t="n">
        <v>1973</v>
      </c>
    </row>
    <row r="13" ht="15.2" customHeight="1" s="428">
      <c r="A13" s="297" t="n">
        <v>1974</v>
      </c>
      <c r="B13" s="1052" t="n">
        <v>11748</v>
      </c>
      <c r="C13" s="1053" t="n">
        <v>65911</v>
      </c>
      <c r="D13" s="1053" t="n">
        <v>32704</v>
      </c>
      <c r="E13" s="1053" t="n">
        <v>33207</v>
      </c>
      <c r="F13" s="1053" t="inlineStr">
        <is>
          <t>...</t>
        </is>
      </c>
      <c r="G13" s="1053" t="inlineStr">
        <is>
          <t>...</t>
        </is>
      </c>
      <c r="H13" s="1053" t="inlineStr">
        <is>
          <t>...</t>
        </is>
      </c>
      <c r="I13" s="1053" t="inlineStr">
        <is>
          <t>...</t>
        </is>
      </c>
      <c r="J13" s="1053" t="inlineStr">
        <is>
          <t>...</t>
        </is>
      </c>
      <c r="K13" s="1053" t="inlineStr">
        <is>
          <t>...</t>
        </is>
      </c>
      <c r="L13" s="1054" t="n">
        <v>-2.639664391857957</v>
      </c>
      <c r="M13" s="1055" t="n">
        <v>5.2</v>
      </c>
      <c r="N13" s="1053" t="inlineStr">
        <is>
          <t>...</t>
        </is>
      </c>
      <c r="O13" s="1058" t="n">
        <v>173</v>
      </c>
      <c r="P13" s="1057" t="n">
        <v>381.45</v>
      </c>
      <c r="Q13" s="300" t="n">
        <v>1974</v>
      </c>
    </row>
    <row r="14" ht="15.2" customHeight="1" s="428">
      <c r="A14" s="297" t="n">
        <v>1975</v>
      </c>
      <c r="B14" s="1052" t="n">
        <v>12181</v>
      </c>
      <c r="C14" s="1053" t="n">
        <v>63005</v>
      </c>
      <c r="D14" s="1053" t="n">
        <v>31147</v>
      </c>
      <c r="E14" s="1053" t="n">
        <v>31858</v>
      </c>
      <c r="F14" s="1053" t="inlineStr">
        <is>
          <t>...</t>
        </is>
      </c>
      <c r="G14" s="1053" t="inlineStr">
        <is>
          <t>...</t>
        </is>
      </c>
      <c r="H14" s="1053" t="inlineStr">
        <is>
          <t>...</t>
        </is>
      </c>
      <c r="I14" s="1053" t="inlineStr">
        <is>
          <t>...</t>
        </is>
      </c>
      <c r="J14" s="1053" t="inlineStr">
        <is>
          <t>...</t>
        </is>
      </c>
      <c r="K14" s="1053" t="inlineStr">
        <is>
          <t>...</t>
        </is>
      </c>
      <c r="L14" s="1054" t="n">
        <v>-4.408975740013048</v>
      </c>
      <c r="M14" s="1055" t="n">
        <v>5.2</v>
      </c>
      <c r="N14" s="1053" t="inlineStr">
        <is>
          <t>...</t>
        </is>
      </c>
      <c r="O14" s="1058" t="n">
        <v>168</v>
      </c>
      <c r="P14" s="1059" t="n">
        <v>374</v>
      </c>
      <c r="Q14" s="300" t="n">
        <v>1975</v>
      </c>
    </row>
    <row r="15" ht="15.2" customHeight="1" s="428">
      <c r="A15" s="297" t="n">
        <v>1976</v>
      </c>
      <c r="B15" s="1052" t="n">
        <v>11732</v>
      </c>
      <c r="C15" s="1053" t="n">
        <v>60567</v>
      </c>
      <c r="D15" s="1053" t="n">
        <v>29661</v>
      </c>
      <c r="E15" s="1053" t="n">
        <v>30906</v>
      </c>
      <c r="F15" s="1053" t="inlineStr">
        <is>
          <t>...</t>
        </is>
      </c>
      <c r="G15" s="1053" t="inlineStr">
        <is>
          <t>...</t>
        </is>
      </c>
      <c r="H15" s="1053" t="inlineStr">
        <is>
          <t>...</t>
        </is>
      </c>
      <c r="I15" s="1053" t="inlineStr">
        <is>
          <t>...</t>
        </is>
      </c>
      <c r="J15" s="1053" t="inlineStr">
        <is>
          <t>...</t>
        </is>
      </c>
      <c r="K15" s="1053" t="inlineStr">
        <is>
          <t>...</t>
        </is>
      </c>
      <c r="L15" s="1054" t="n">
        <v>-3.869534163955242</v>
      </c>
      <c r="M15" s="1055" t="n">
        <v>5</v>
      </c>
      <c r="N15" s="1053" t="inlineStr">
        <is>
          <t>...</t>
        </is>
      </c>
      <c r="O15" s="1058" t="n">
        <v>162</v>
      </c>
      <c r="P15" s="1059" t="n">
        <v>374</v>
      </c>
      <c r="Q15" s="300" t="n">
        <v>1976</v>
      </c>
    </row>
    <row r="16" ht="15.2" customHeight="1" s="428">
      <c r="A16" s="297" t="n">
        <v>1977</v>
      </c>
      <c r="B16" s="1058" t="n">
        <v>11591</v>
      </c>
      <c r="C16" s="1053" t="n">
        <v>58166</v>
      </c>
      <c r="D16" s="1053" t="n">
        <v>28614</v>
      </c>
      <c r="E16" s="1053" t="n">
        <v>29552</v>
      </c>
      <c r="F16" s="1053" t="inlineStr">
        <is>
          <t>...</t>
        </is>
      </c>
      <c r="G16" s="1053" t="inlineStr">
        <is>
          <t>...</t>
        </is>
      </c>
      <c r="H16" s="1053" t="inlineStr">
        <is>
          <t>...</t>
        </is>
      </c>
      <c r="I16" s="1053" t="inlineStr">
        <is>
          <t>...</t>
        </is>
      </c>
      <c r="J16" s="1053" t="inlineStr">
        <is>
          <t>...</t>
        </is>
      </c>
      <c r="K16" s="1053" t="inlineStr">
        <is>
          <t>...</t>
        </is>
      </c>
      <c r="L16" s="1054" t="n">
        <v>-3.964204930077435</v>
      </c>
      <c r="M16" s="1060" t="n">
        <v>4.717893280290582</v>
      </c>
      <c r="N16" s="1053" t="inlineStr">
        <is>
          <t>...</t>
        </is>
      </c>
      <c r="O16" s="1058" t="n">
        <v>156</v>
      </c>
      <c r="P16" s="1057" t="n">
        <v>373.97</v>
      </c>
      <c r="Q16" s="300" t="n">
        <v>1977</v>
      </c>
    </row>
    <row r="17" ht="15.2" customHeight="1" s="428">
      <c r="A17" s="297" t="n">
        <v>1978</v>
      </c>
      <c r="B17" s="1058" t="n">
        <v>11563</v>
      </c>
      <c r="C17" s="1053" t="n">
        <v>54553</v>
      </c>
      <c r="D17" s="1053" t="n">
        <v>26636</v>
      </c>
      <c r="E17" s="1053" t="n">
        <v>27917</v>
      </c>
      <c r="F17" s="1053" t="inlineStr">
        <is>
          <t>...</t>
        </is>
      </c>
      <c r="G17" s="1053" t="inlineStr">
        <is>
          <t>...</t>
        </is>
      </c>
      <c r="H17" s="1053" t="inlineStr">
        <is>
          <t>...</t>
        </is>
      </c>
      <c r="I17" s="1053" t="inlineStr">
        <is>
          <t>...</t>
        </is>
      </c>
      <c r="J17" s="1053" t="inlineStr">
        <is>
          <t>...</t>
        </is>
      </c>
      <c r="K17" s="1053" t="inlineStr">
        <is>
          <t>...</t>
        </is>
      </c>
      <c r="L17" s="1054" t="n">
        <v>-6.211532510401265</v>
      </c>
      <c r="M17" s="1060" t="n">
        <v>4.65138622014823</v>
      </c>
      <c r="N17" s="1053" t="inlineStr">
        <is>
          <t>...</t>
        </is>
      </c>
      <c r="O17" s="1058" t="n">
        <v>146</v>
      </c>
      <c r="P17" s="1057" t="n">
        <v>373.99</v>
      </c>
      <c r="Q17" s="300" t="n">
        <v>1978</v>
      </c>
    </row>
    <row r="18" ht="15.2" customHeight="1" s="428">
      <c r="A18" s="297" t="n">
        <v>1979</v>
      </c>
      <c r="B18" s="1058" t="n">
        <v>10929</v>
      </c>
      <c r="C18" s="1053" t="n">
        <v>50835</v>
      </c>
      <c r="D18" s="1053" t="n">
        <v>24719</v>
      </c>
      <c r="E18" s="1053" t="n">
        <v>26116</v>
      </c>
      <c r="F18" s="1053" t="inlineStr">
        <is>
          <t>...</t>
        </is>
      </c>
      <c r="G18" s="1053" t="inlineStr">
        <is>
          <t>...</t>
        </is>
      </c>
      <c r="H18" s="1053" t="inlineStr">
        <is>
          <t>...</t>
        </is>
      </c>
      <c r="I18" s="1053" t="inlineStr">
        <is>
          <t>...</t>
        </is>
      </c>
      <c r="J18" s="1053" t="inlineStr">
        <is>
          <t>...</t>
        </is>
      </c>
      <c r="K18" s="1053" t="inlineStr">
        <is>
          <t>...</t>
        </is>
      </c>
      <c r="L18" s="1054" t="n">
        <v>-6.815390537642292</v>
      </c>
      <c r="M18" s="1060" t="n">
        <v>4.356736074034526</v>
      </c>
      <c r="N18" s="1053" t="inlineStr">
        <is>
          <t>...</t>
        </is>
      </c>
      <c r="O18" s="1058" t="n">
        <v>136</v>
      </c>
      <c r="P18" s="1057" t="n">
        <v>374.35</v>
      </c>
      <c r="Q18" s="300" t="n">
        <v>1979</v>
      </c>
    </row>
    <row r="19" ht="15.2" customHeight="1" s="428">
      <c r="A19" s="297" t="n">
        <v>1980</v>
      </c>
      <c r="B19" s="1058" t="n">
        <v>11238</v>
      </c>
      <c r="C19" s="1053" t="n">
        <v>48961</v>
      </c>
      <c r="D19" s="1053" t="n">
        <v>24141</v>
      </c>
      <c r="E19" s="1053" t="n">
        <v>24820</v>
      </c>
      <c r="F19" s="1053" t="inlineStr">
        <is>
          <t>...</t>
        </is>
      </c>
      <c r="G19" s="1053" t="inlineStr">
        <is>
          <t>...</t>
        </is>
      </c>
      <c r="H19" s="1053" t="inlineStr">
        <is>
          <t>...</t>
        </is>
      </c>
      <c r="I19" s="1053" t="inlineStr">
        <is>
          <t>...</t>
        </is>
      </c>
      <c r="J19" s="1053" t="inlineStr">
        <is>
          <t>...</t>
        </is>
      </c>
      <c r="K19" s="1053" t="inlineStr">
        <is>
          <t>...</t>
        </is>
      </c>
      <c r="L19" s="1054" t="n">
        <v>-3.686436510278352</v>
      </c>
      <c r="M19" s="1060" t="n">
        <v>4.27214677578919</v>
      </c>
      <c r="N19" s="1053" t="inlineStr">
        <is>
          <t>...</t>
        </is>
      </c>
      <c r="O19" s="1058" t="n">
        <v>127</v>
      </c>
      <c r="P19" s="1057" t="n">
        <v>385.08</v>
      </c>
      <c r="Q19" s="300" t="n">
        <v>1980</v>
      </c>
    </row>
    <row r="20" ht="15.2" customHeight="1" s="428">
      <c r="A20" s="297" t="n">
        <v>1981</v>
      </c>
      <c r="B20" s="1058" t="n">
        <v>11119</v>
      </c>
      <c r="C20" s="1053" t="n">
        <v>47502</v>
      </c>
      <c r="D20" s="1053" t="n">
        <v>23374</v>
      </c>
      <c r="E20" s="1053" t="n">
        <v>24128</v>
      </c>
      <c r="F20" s="1053" t="inlineStr">
        <is>
          <t>...</t>
        </is>
      </c>
      <c r="G20" s="1053" t="inlineStr">
        <is>
          <t>...</t>
        </is>
      </c>
      <c r="H20" s="1053" t="inlineStr">
        <is>
          <t>...</t>
        </is>
      </c>
      <c r="I20" s="1053" t="inlineStr">
        <is>
          <t>...</t>
        </is>
      </c>
      <c r="J20" s="1053" t="inlineStr">
        <is>
          <t>...</t>
        </is>
      </c>
      <c r="K20" s="1053" t="inlineStr">
        <is>
          <t>...</t>
        </is>
      </c>
      <c r="L20" s="1054" t="n">
        <v>-2.979922795694532</v>
      </c>
      <c r="M20" s="1060" t="n">
        <v>4.26268115942029</v>
      </c>
      <c r="N20" s="1053" t="inlineStr">
        <is>
          <t>...</t>
        </is>
      </c>
      <c r="O20" s="1058" t="n">
        <v>123</v>
      </c>
      <c r="P20" s="1057" t="n">
        <v>385.07</v>
      </c>
      <c r="Q20" s="300" t="n">
        <v>1981</v>
      </c>
    </row>
    <row r="21" ht="15.2" customHeight="1" s="428">
      <c r="A21" s="297" t="n">
        <v>1982</v>
      </c>
      <c r="B21" s="1058" t="n">
        <v>11040</v>
      </c>
      <c r="C21" s="1053" t="n">
        <v>47060</v>
      </c>
      <c r="D21" s="1053" t="n">
        <v>23332</v>
      </c>
      <c r="E21" s="1053" t="n">
        <v>23728</v>
      </c>
      <c r="F21" s="1053" t="inlineStr">
        <is>
          <t>...</t>
        </is>
      </c>
      <c r="G21" s="1053" t="inlineStr">
        <is>
          <t>...</t>
        </is>
      </c>
      <c r="H21" s="1053" t="inlineStr">
        <is>
          <t>...</t>
        </is>
      </c>
      <c r="I21" s="1053" t="inlineStr">
        <is>
          <t>...</t>
        </is>
      </c>
      <c r="J21" s="1053" t="inlineStr">
        <is>
          <t>...</t>
        </is>
      </c>
      <c r="K21" s="1053" t="inlineStr">
        <is>
          <t>...</t>
        </is>
      </c>
      <c r="L21" s="1054" t="n">
        <v>-0.9304871373836892</v>
      </c>
      <c r="M21" s="1060" t="n">
        <v>4.105455542355844</v>
      </c>
      <c r="N21" s="1053" t="inlineStr">
        <is>
          <t>...</t>
        </is>
      </c>
      <c r="O21" s="1058" t="n">
        <v>122</v>
      </c>
      <c r="P21" s="1057" t="n">
        <v>385.08</v>
      </c>
      <c r="Q21" s="300" t="n">
        <v>1982</v>
      </c>
    </row>
    <row r="22" ht="15.2" customHeight="1" s="428">
      <c r="A22" s="297" t="n">
        <v>1983</v>
      </c>
      <c r="B22" s="1058" t="n">
        <v>10943</v>
      </c>
      <c r="C22" s="1053" t="n">
        <v>44926</v>
      </c>
      <c r="D22" s="1053" t="n">
        <v>22349</v>
      </c>
      <c r="E22" s="1053" t="n">
        <v>22577</v>
      </c>
      <c r="F22" s="1053" t="inlineStr">
        <is>
          <t>...</t>
        </is>
      </c>
      <c r="G22" s="1053" t="inlineStr">
        <is>
          <t>...</t>
        </is>
      </c>
      <c r="H22" s="1053" t="inlineStr">
        <is>
          <t>...</t>
        </is>
      </c>
      <c r="I22" s="1053" t="inlineStr">
        <is>
          <t>...</t>
        </is>
      </c>
      <c r="J22" s="1053" t="inlineStr">
        <is>
          <t>...</t>
        </is>
      </c>
      <c r="K22" s="1053" t="inlineStr">
        <is>
          <t>...</t>
        </is>
      </c>
      <c r="L22" s="1054" t="n">
        <v>-4.534636634084148</v>
      </c>
      <c r="M22" s="1060" t="n">
        <v>4.048808172531214</v>
      </c>
      <c r="N22" s="1053" t="inlineStr">
        <is>
          <t>...</t>
        </is>
      </c>
      <c r="O22" s="1058" t="n">
        <v>117</v>
      </c>
      <c r="P22" s="1057" t="n">
        <v>383.62</v>
      </c>
      <c r="Q22" s="300" t="n">
        <v>1983</v>
      </c>
    </row>
    <row r="23" ht="15.2" customHeight="1" s="428">
      <c r="A23" s="297" t="n">
        <v>1984</v>
      </c>
      <c r="B23" s="1058" t="n">
        <v>10572</v>
      </c>
      <c r="C23" s="1053" t="n">
        <v>42804</v>
      </c>
      <c r="D23" s="1053" t="n">
        <v>21267</v>
      </c>
      <c r="E23" s="1053" t="n">
        <v>21537</v>
      </c>
      <c r="F23" s="1053" t="inlineStr">
        <is>
          <t>...</t>
        </is>
      </c>
      <c r="G23" s="1053" t="inlineStr">
        <is>
          <t>...</t>
        </is>
      </c>
      <c r="H23" s="1053" t="inlineStr">
        <is>
          <t>...</t>
        </is>
      </c>
      <c r="I23" s="1053" t="inlineStr">
        <is>
          <t>...</t>
        </is>
      </c>
      <c r="J23" s="1053" t="inlineStr">
        <is>
          <t>...</t>
        </is>
      </c>
      <c r="K23" s="1053" t="inlineStr">
        <is>
          <t>...</t>
        </is>
      </c>
      <c r="L23" s="1054" t="n">
        <v>-4.723322797489205</v>
      </c>
      <c r="M23" s="1060" t="n">
        <v>3.777696258253852</v>
      </c>
      <c r="N23" s="1053" t="inlineStr">
        <is>
          <t>...</t>
        </is>
      </c>
      <c r="O23" s="1058" t="n">
        <v>112</v>
      </c>
      <c r="P23" s="1057" t="n">
        <v>383.62</v>
      </c>
      <c r="Q23" s="300" t="n">
        <v>1984</v>
      </c>
    </row>
    <row r="24" ht="15.2" customHeight="1" s="428">
      <c r="A24" s="297" t="n">
        <v>1985</v>
      </c>
      <c r="B24" s="1058" t="n">
        <v>10904</v>
      </c>
      <c r="C24" s="1053" t="n">
        <v>41192</v>
      </c>
      <c r="D24" s="1053" t="n">
        <v>20619</v>
      </c>
      <c r="E24" s="1053" t="n">
        <v>20573</v>
      </c>
      <c r="F24" s="1053" t="inlineStr">
        <is>
          <t>...</t>
        </is>
      </c>
      <c r="G24" s="1053" t="inlineStr">
        <is>
          <t>...</t>
        </is>
      </c>
      <c r="H24" s="1053" t="inlineStr">
        <is>
          <t>...</t>
        </is>
      </c>
      <c r="I24" s="1053" t="inlineStr">
        <is>
          <t>...</t>
        </is>
      </c>
      <c r="J24" s="1053" t="inlineStr">
        <is>
          <t>...</t>
        </is>
      </c>
      <c r="K24" s="1053" t="inlineStr">
        <is>
          <t>...</t>
        </is>
      </c>
      <c r="L24" s="1054" t="n">
        <v>-3.766003177273152</v>
      </c>
      <c r="M24" s="1060" t="n">
        <v>3.774298642533937</v>
      </c>
      <c r="N24" s="1053" t="inlineStr">
        <is>
          <t>...</t>
        </is>
      </c>
      <c r="O24" s="1058" t="n">
        <v>107</v>
      </c>
      <c r="P24" s="1057" t="n">
        <v>383.65</v>
      </c>
      <c r="Q24" s="300" t="n">
        <v>1985</v>
      </c>
    </row>
    <row r="25" ht="15.2" customHeight="1" s="428">
      <c r="A25" s="297" t="n">
        <v>1986</v>
      </c>
      <c r="B25" s="1058" t="n">
        <v>11050</v>
      </c>
      <c r="C25" s="1053" t="n">
        <v>41706</v>
      </c>
      <c r="D25" s="1053" t="n">
        <v>20963</v>
      </c>
      <c r="E25" s="1053" t="n">
        <v>20743</v>
      </c>
      <c r="F25" s="1053" t="inlineStr">
        <is>
          <t>...</t>
        </is>
      </c>
      <c r="G25" s="1053" t="inlineStr">
        <is>
          <t>...</t>
        </is>
      </c>
      <c r="H25" s="1053" t="inlineStr">
        <is>
          <t>...</t>
        </is>
      </c>
      <c r="I25" s="1053" t="inlineStr">
        <is>
          <t>...</t>
        </is>
      </c>
      <c r="J25" s="1053" t="inlineStr">
        <is>
          <t>...</t>
        </is>
      </c>
      <c r="K25" s="1053" t="inlineStr">
        <is>
          <t>...</t>
        </is>
      </c>
      <c r="L25" s="1054" t="n">
        <v>1.247815109730045</v>
      </c>
      <c r="M25" s="1060" t="n">
        <v>3.812878927062282</v>
      </c>
      <c r="N25" s="1053" t="inlineStr">
        <is>
          <t>...</t>
        </is>
      </c>
      <c r="O25" s="1058" t="n">
        <v>109</v>
      </c>
      <c r="P25" s="1057" t="n">
        <v>383.24</v>
      </c>
      <c r="Q25" s="300" t="n">
        <v>1986</v>
      </c>
    </row>
    <row r="26" ht="15.2" customHeight="1" s="428">
      <c r="A26" s="297" t="n">
        <v>1987</v>
      </c>
      <c r="B26" s="1058" t="n">
        <v>10886</v>
      </c>
      <c r="C26" s="1053" t="n">
        <v>41507</v>
      </c>
      <c r="D26" s="1053" t="n">
        <v>20842</v>
      </c>
      <c r="E26" s="1053" t="n">
        <v>20665</v>
      </c>
      <c r="F26" s="1053" t="inlineStr">
        <is>
          <t>...</t>
        </is>
      </c>
      <c r="G26" s="1053" t="inlineStr">
        <is>
          <t>...</t>
        </is>
      </c>
      <c r="H26" s="1053" t="inlineStr">
        <is>
          <t>...</t>
        </is>
      </c>
      <c r="I26" s="1053" t="inlineStr">
        <is>
          <t>...</t>
        </is>
      </c>
      <c r="J26" s="1053" t="inlineStr">
        <is>
          <t>...</t>
        </is>
      </c>
      <c r="K26" s="1053" t="inlineStr">
        <is>
          <t>...</t>
        </is>
      </c>
      <c r="L26" s="1054" t="n">
        <v>-0.47714957080516</v>
      </c>
      <c r="M26" s="1060" t="n">
        <v>3.808822166620332</v>
      </c>
      <c r="N26" s="1053" t="inlineStr">
        <is>
          <t>...</t>
        </is>
      </c>
      <c r="O26" s="1058" t="n">
        <v>108</v>
      </c>
      <c r="P26" s="1057" t="n">
        <v>383.24</v>
      </c>
      <c r="Q26" s="300" t="n">
        <v>1987</v>
      </c>
    </row>
    <row r="27" ht="15.2" customHeight="1" s="428">
      <c r="A27" s="297" t="n">
        <v>1988</v>
      </c>
      <c r="B27" s="1058" t="n">
        <v>10791</v>
      </c>
      <c r="C27" s="1053" t="n">
        <v>41101</v>
      </c>
      <c r="D27" s="1053" t="n">
        <v>20688</v>
      </c>
      <c r="E27" s="1053" t="n">
        <v>20413</v>
      </c>
      <c r="F27" s="1053" t="inlineStr">
        <is>
          <t>...</t>
        </is>
      </c>
      <c r="G27" s="1053" t="inlineStr">
        <is>
          <t>...</t>
        </is>
      </c>
      <c r="H27" s="1053" t="inlineStr">
        <is>
          <t>...</t>
        </is>
      </c>
      <c r="I27" s="1053" t="inlineStr">
        <is>
          <t>...</t>
        </is>
      </c>
      <c r="J27" s="1053" t="inlineStr">
        <is>
          <t>...</t>
        </is>
      </c>
      <c r="K27" s="1053" t="inlineStr">
        <is>
          <t>...</t>
        </is>
      </c>
      <c r="L27" s="1054" t="n">
        <v>-0.978148264148216</v>
      </c>
      <c r="M27" s="1060" t="n">
        <v>3.780108634575763</v>
      </c>
      <c r="N27" s="1053" t="inlineStr">
        <is>
          <t>...</t>
        </is>
      </c>
      <c r="O27" s="1058" t="n">
        <v>107</v>
      </c>
      <c r="P27" s="1057" t="n">
        <v>383.24</v>
      </c>
      <c r="Q27" s="300" t="n">
        <v>1988</v>
      </c>
    </row>
    <row r="28" ht="15.2" customHeight="1" s="428">
      <c r="A28" s="297" t="n">
        <v>1989</v>
      </c>
      <c r="B28" s="1058" t="n">
        <v>10678</v>
      </c>
      <c r="C28" s="1053" t="n">
        <v>40364</v>
      </c>
      <c r="D28" s="1053" t="n">
        <v>20235</v>
      </c>
      <c r="E28" s="1053" t="n">
        <v>20129</v>
      </c>
      <c r="F28" s="1053" t="inlineStr">
        <is>
          <t>...</t>
        </is>
      </c>
      <c r="G28" s="1053" t="inlineStr">
        <is>
          <t>...</t>
        </is>
      </c>
      <c r="H28" s="1053" t="inlineStr">
        <is>
          <t>...</t>
        </is>
      </c>
      <c r="I28" s="1053" t="inlineStr">
        <is>
          <t>...</t>
        </is>
      </c>
      <c r="J28" s="1053" t="inlineStr">
        <is>
          <t>...</t>
        </is>
      </c>
      <c r="K28" s="1053" t="inlineStr">
        <is>
          <t>...</t>
        </is>
      </c>
      <c r="L28" s="1054" t="n">
        <v>-1.793143719130921</v>
      </c>
      <c r="M28" s="1060" t="n">
        <v>3.297029702970297</v>
      </c>
      <c r="N28" s="1053" t="inlineStr">
        <is>
          <t>...</t>
        </is>
      </c>
      <c r="O28" s="1058" t="n">
        <v>105</v>
      </c>
      <c r="P28" s="1057" t="n">
        <v>383.24</v>
      </c>
      <c r="Q28" s="300" t="n">
        <v>1989</v>
      </c>
    </row>
    <row r="29" ht="15.2" customHeight="1" s="428">
      <c r="A29" s="297" t="n">
        <v>1990</v>
      </c>
      <c r="B29" s="1058" t="n">
        <v>10706</v>
      </c>
      <c r="C29" s="1053" t="n">
        <v>35298</v>
      </c>
      <c r="D29" s="1053" t="n">
        <v>17529</v>
      </c>
      <c r="E29" s="1053" t="n">
        <v>17769</v>
      </c>
      <c r="F29" s="1053" t="inlineStr">
        <is>
          <t>...</t>
        </is>
      </c>
      <c r="G29" s="1053" t="inlineStr">
        <is>
          <t>...</t>
        </is>
      </c>
      <c r="H29" s="1053" t="inlineStr">
        <is>
          <t>...</t>
        </is>
      </c>
      <c r="I29" s="1053" t="inlineStr">
        <is>
          <t>...</t>
        </is>
      </c>
      <c r="J29" s="1053" t="inlineStr">
        <is>
          <t>...</t>
        </is>
      </c>
      <c r="K29" s="1053" t="inlineStr">
        <is>
          <t>...</t>
        </is>
      </c>
      <c r="L29" s="1054" t="n">
        <v>-12.55078783074027</v>
      </c>
      <c r="M29" s="1060" t="n">
        <v>3.356213745825277</v>
      </c>
      <c r="N29" s="1053" t="inlineStr">
        <is>
          <t>...</t>
        </is>
      </c>
      <c r="O29" s="1058" t="n">
        <v>92</v>
      </c>
      <c r="P29" s="1057" t="n">
        <v>383.36</v>
      </c>
      <c r="Q29" s="300" t="n">
        <v>1990</v>
      </c>
    </row>
    <row r="30" ht="15.2" customHeight="1" s="428">
      <c r="A30" s="297" t="n">
        <v>1991</v>
      </c>
      <c r="B30" s="1058" t="n">
        <v>11378</v>
      </c>
      <c r="C30" s="1053" t="n">
        <v>38187</v>
      </c>
      <c r="D30" s="1053" t="n">
        <v>19292</v>
      </c>
      <c r="E30" s="1053" t="n">
        <v>18895</v>
      </c>
      <c r="F30" s="1053" t="inlineStr">
        <is>
          <t>...</t>
        </is>
      </c>
      <c r="G30" s="1053" t="inlineStr">
        <is>
          <t>...</t>
        </is>
      </c>
      <c r="H30" s="1053" t="inlineStr">
        <is>
          <t>...</t>
        </is>
      </c>
      <c r="I30" s="1053" t="inlineStr">
        <is>
          <t>...</t>
        </is>
      </c>
      <c r="J30" s="1053" t="inlineStr">
        <is>
          <t>...</t>
        </is>
      </c>
      <c r="K30" s="1053" t="inlineStr">
        <is>
          <t>...</t>
        </is>
      </c>
      <c r="L30" s="1054" t="n">
        <v>8.184599694033656</v>
      </c>
      <c r="M30" s="1060" t="n">
        <v>3.250728363324765</v>
      </c>
      <c r="N30" s="1053" t="inlineStr">
        <is>
          <t>...</t>
        </is>
      </c>
      <c r="O30" s="1058" t="n">
        <v>100</v>
      </c>
      <c r="P30" s="1057" t="n">
        <v>383.41</v>
      </c>
      <c r="Q30" s="300" t="n">
        <v>1991</v>
      </c>
    </row>
    <row r="31" ht="15.2" customHeight="1" s="428">
      <c r="A31" s="297" t="n">
        <v>1992</v>
      </c>
      <c r="B31" s="1058" t="n">
        <v>11670</v>
      </c>
      <c r="C31" s="1053" t="n">
        <v>37936</v>
      </c>
      <c r="D31" s="1053" t="n">
        <v>19178</v>
      </c>
      <c r="E31" s="1053" t="n">
        <v>18758</v>
      </c>
      <c r="F31" s="1053" t="inlineStr">
        <is>
          <t>...</t>
        </is>
      </c>
      <c r="G31" s="1053" t="inlineStr">
        <is>
          <t>...</t>
        </is>
      </c>
      <c r="H31" s="1053" t="inlineStr">
        <is>
          <t>...</t>
        </is>
      </c>
      <c r="I31" s="1053" t="inlineStr">
        <is>
          <t>...</t>
        </is>
      </c>
      <c r="J31" s="1053" t="inlineStr">
        <is>
          <t>...</t>
        </is>
      </c>
      <c r="K31" s="1053" t="inlineStr">
        <is>
          <t>...</t>
        </is>
      </c>
      <c r="L31" s="1054" t="n">
        <v>-0.6572917485007987</v>
      </c>
      <c r="M31" s="1060" t="n">
        <v>3.133607313595572</v>
      </c>
      <c r="N31" s="1053" t="inlineStr">
        <is>
          <t>...</t>
        </is>
      </c>
      <c r="O31" s="1058" t="n">
        <v>99</v>
      </c>
      <c r="P31" s="1057" t="n">
        <v>383.4</v>
      </c>
      <c r="Q31" s="300" t="n">
        <v>1992</v>
      </c>
    </row>
    <row r="32" ht="15.2" customHeight="1" s="428">
      <c r="A32" s="297" t="n">
        <v>1993</v>
      </c>
      <c r="B32" s="1058" t="n">
        <v>11923</v>
      </c>
      <c r="C32" s="1053" t="n">
        <v>37362</v>
      </c>
      <c r="D32" s="1053" t="n">
        <v>18918</v>
      </c>
      <c r="E32" s="1053" t="n">
        <v>18444</v>
      </c>
      <c r="F32" s="1053" t="inlineStr">
        <is>
          <t>...</t>
        </is>
      </c>
      <c r="G32" s="1053" t="inlineStr">
        <is>
          <t>...</t>
        </is>
      </c>
      <c r="H32" s="1053" t="inlineStr">
        <is>
          <t>...</t>
        </is>
      </c>
      <c r="I32" s="1053" t="inlineStr">
        <is>
          <t>...</t>
        </is>
      </c>
      <c r="J32" s="1053" t="inlineStr">
        <is>
          <t>...</t>
        </is>
      </c>
      <c r="K32" s="1053" t="inlineStr">
        <is>
          <t>...</t>
        </is>
      </c>
      <c r="L32" s="1054" t="n">
        <v>-1.51307465204555</v>
      </c>
      <c r="M32" s="1060" t="n">
        <v>3.052868204146199</v>
      </c>
      <c r="N32" s="1053" t="n">
        <v>4529</v>
      </c>
      <c r="O32" s="1058" t="n">
        <v>97</v>
      </c>
      <c r="P32" s="1057" t="n">
        <v>383.58</v>
      </c>
      <c r="Q32" s="300" t="n">
        <v>1993</v>
      </c>
    </row>
    <row r="33" ht="15.2" customHeight="1" s="428">
      <c r="A33" s="297" t="n">
        <v>1994</v>
      </c>
      <c r="B33" s="1058" t="n">
        <v>12011</v>
      </c>
      <c r="C33" s="1053" t="n">
        <v>36668</v>
      </c>
      <c r="D33" s="1053" t="n">
        <v>18561</v>
      </c>
      <c r="E33" s="1053" t="n">
        <v>18107</v>
      </c>
      <c r="F33" s="1053" t="inlineStr">
        <is>
          <t>...</t>
        </is>
      </c>
      <c r="G33" s="1053" t="inlineStr">
        <is>
          <t>...</t>
        </is>
      </c>
      <c r="H33" s="1053" t="inlineStr">
        <is>
          <t>...</t>
        </is>
      </c>
      <c r="I33" s="1053" t="inlineStr">
        <is>
          <t>...</t>
        </is>
      </c>
      <c r="J33" s="1053" t="inlineStr">
        <is>
          <t>...</t>
        </is>
      </c>
      <c r="K33" s="1053" t="inlineStr">
        <is>
          <t>...</t>
        </is>
      </c>
      <c r="L33" s="1054" t="n">
        <v>-1.857502275038809</v>
      </c>
      <c r="M33" s="1060" t="n">
        <v>2.960821047487171</v>
      </c>
      <c r="N33" s="1058" t="n">
        <v>4699</v>
      </c>
      <c r="O33" s="1058" t="n">
        <v>96</v>
      </c>
      <c r="P33" s="1057" t="n">
        <v>383.56</v>
      </c>
      <c r="Q33" s="300" t="n">
        <v>1994</v>
      </c>
    </row>
    <row r="34" ht="15.2" customHeight="1" s="428">
      <c r="A34" s="297" t="n">
        <v>1995</v>
      </c>
      <c r="B34" s="1058" t="n">
        <v>12277</v>
      </c>
      <c r="C34" s="1053" t="n">
        <v>36350</v>
      </c>
      <c r="D34" s="1056" t="n">
        <v>18382</v>
      </c>
      <c r="E34" s="1056" t="n">
        <v>17968</v>
      </c>
      <c r="F34" s="1053" t="inlineStr">
        <is>
          <t>...</t>
        </is>
      </c>
      <c r="G34" s="1053" t="inlineStr">
        <is>
          <t>...</t>
        </is>
      </c>
      <c r="H34" s="1053" t="inlineStr">
        <is>
          <t>...</t>
        </is>
      </c>
      <c r="I34" s="1053" t="inlineStr">
        <is>
          <t>...</t>
        </is>
      </c>
      <c r="J34" s="1053" t="inlineStr">
        <is>
          <t>...</t>
        </is>
      </c>
      <c r="K34" s="1053" t="inlineStr">
        <is>
          <t>...</t>
        </is>
      </c>
      <c r="L34" s="1054" t="n">
        <v>-0.8672411912294098</v>
      </c>
      <c r="M34" s="1060" t="n">
        <v>2.873890953211496</v>
      </c>
      <c r="N34" s="1058" t="n">
        <v>4801</v>
      </c>
      <c r="O34" s="1058" t="n">
        <v>95</v>
      </c>
      <c r="P34" s="1057" t="n">
        <v>384</v>
      </c>
      <c r="Q34" s="300" t="n">
        <v>1995</v>
      </c>
    </row>
    <row r="35" ht="15.2" customHeight="1" s="428">
      <c r="A35" s="297" t="n">
        <v>1996</v>
      </c>
      <c r="B35" s="1058" t="n">
        <v>13187</v>
      </c>
      <c r="C35" s="1053" t="n">
        <v>38143</v>
      </c>
      <c r="D35" s="1056" t="n">
        <v>19317</v>
      </c>
      <c r="E35" s="1056" t="n">
        <v>18826</v>
      </c>
      <c r="F35" s="1058" t="n">
        <v>37898</v>
      </c>
      <c r="G35" s="1053" t="n">
        <v>19209</v>
      </c>
      <c r="H35" s="1053" t="n">
        <v>18689</v>
      </c>
      <c r="I35" s="1053" t="n">
        <v>245</v>
      </c>
      <c r="J35" s="1053" t="n">
        <v>108</v>
      </c>
      <c r="K35" s="1053" t="n">
        <v>137</v>
      </c>
      <c r="L35" s="1054" t="n">
        <v>4.932599724896837</v>
      </c>
      <c r="M35" s="1060" t="n">
        <v>2.989306446684998</v>
      </c>
      <c r="N35" s="1058" t="n">
        <v>4977</v>
      </c>
      <c r="O35" s="1058" t="n">
        <v>99</v>
      </c>
      <c r="P35" s="1057" t="n">
        <v>383</v>
      </c>
      <c r="Q35" s="300" t="n">
        <v>1996</v>
      </c>
    </row>
    <row r="36" ht="15.2" customHeight="1" s="428">
      <c r="A36" s="297" t="n">
        <v>1997</v>
      </c>
      <c r="B36" s="1058" t="n">
        <v>13092</v>
      </c>
      <c r="C36" s="1053" t="n">
        <v>39136</v>
      </c>
      <c r="D36" s="1056" t="n">
        <v>19872</v>
      </c>
      <c r="E36" s="1056" t="n">
        <v>19264</v>
      </c>
      <c r="F36" s="1058" t="n">
        <v>38781</v>
      </c>
      <c r="G36" s="1058" t="n">
        <v>19675</v>
      </c>
      <c r="H36" s="1058" t="n">
        <v>19106</v>
      </c>
      <c r="I36" s="1053" t="n">
        <v>355</v>
      </c>
      <c r="J36" s="1053" t="n">
        <v>197</v>
      </c>
      <c r="K36" s="1053" t="n">
        <v>158</v>
      </c>
      <c r="L36" s="1054" t="n">
        <v>2.603361036100988</v>
      </c>
      <c r="M36" s="1060" t="n">
        <v>2.838136337039204</v>
      </c>
      <c r="N36" s="1058" t="n">
        <v>5243</v>
      </c>
      <c r="O36" s="1058" t="n">
        <v>102</v>
      </c>
      <c r="P36" s="1057" t="n">
        <v>384</v>
      </c>
      <c r="Q36" s="300" t="n">
        <v>1997</v>
      </c>
    </row>
    <row r="37" ht="15.2" customHeight="1" s="428">
      <c r="A37" s="297" t="n">
        <v>1998</v>
      </c>
      <c r="B37" s="1058" t="n">
        <v>13672</v>
      </c>
      <c r="C37" s="1053" t="n">
        <v>38803</v>
      </c>
      <c r="D37" s="1056" t="n">
        <v>19658</v>
      </c>
      <c r="E37" s="1056" t="n">
        <v>19145</v>
      </c>
      <c r="F37" s="1058" t="n">
        <v>38447</v>
      </c>
      <c r="G37" s="1058" t="n">
        <v>19471</v>
      </c>
      <c r="H37" s="1058" t="n">
        <v>18976</v>
      </c>
      <c r="I37" s="1053" t="n">
        <v>356</v>
      </c>
      <c r="J37" s="1053" t="n">
        <v>187</v>
      </c>
      <c r="K37" s="1053" t="n">
        <v>169</v>
      </c>
      <c r="L37" s="1054" t="n">
        <v>-0.8508789860997547</v>
      </c>
      <c r="M37" s="1060" t="n">
        <v>2.814744663801267</v>
      </c>
      <c r="N37" s="1058" t="n">
        <v>5469</v>
      </c>
      <c r="O37" s="1058" t="n">
        <v>101</v>
      </c>
      <c r="P37" s="1057" t="n">
        <v>384</v>
      </c>
      <c r="Q37" s="300" t="n">
        <v>1998</v>
      </c>
    </row>
    <row r="38" ht="15.2" customHeight="1" s="428">
      <c r="A38" s="297" t="n">
        <v>1999</v>
      </c>
      <c r="B38" s="1058" t="n">
        <v>13727</v>
      </c>
      <c r="C38" s="1053" t="n">
        <v>38638</v>
      </c>
      <c r="D38" s="1056" t="n">
        <v>19617</v>
      </c>
      <c r="E38" s="1056" t="n">
        <v>19021</v>
      </c>
      <c r="F38" s="1058" t="n">
        <v>38251</v>
      </c>
      <c r="G38" s="1058" t="n">
        <v>19375</v>
      </c>
      <c r="H38" s="1058" t="n">
        <v>18876</v>
      </c>
      <c r="I38" s="1053" t="n">
        <v>387</v>
      </c>
      <c r="J38" s="1053" t="n">
        <v>242</v>
      </c>
      <c r="K38" s="1053" t="n">
        <v>145</v>
      </c>
      <c r="L38" s="1054" t="n">
        <v>-0.4252248537484215</v>
      </c>
      <c r="M38" s="1060" t="n">
        <v>2.775268661051409</v>
      </c>
      <c r="N38" s="1058" t="n">
        <v>5685</v>
      </c>
      <c r="O38" s="1058" t="n">
        <v>101</v>
      </c>
      <c r="P38" s="1057" t="n">
        <v>384</v>
      </c>
      <c r="Q38" s="300" t="n">
        <v>1999</v>
      </c>
    </row>
    <row r="39" ht="15.2" customHeight="1" s="428">
      <c r="A39" s="297" t="n">
        <v>2000</v>
      </c>
      <c r="B39" s="1056" t="n">
        <v>13772</v>
      </c>
      <c r="C39" s="1053" t="n">
        <v>38221</v>
      </c>
      <c r="D39" s="1056" t="n">
        <v>19372</v>
      </c>
      <c r="E39" s="1056" t="n">
        <v>18849</v>
      </c>
      <c r="F39" s="1058" t="n">
        <v>37587</v>
      </c>
      <c r="G39" s="1056" t="n">
        <v>18997</v>
      </c>
      <c r="H39" s="1056" t="n">
        <v>18590</v>
      </c>
      <c r="I39" s="1053" t="n">
        <v>634</v>
      </c>
      <c r="J39" s="1061" t="n">
        <v>375</v>
      </c>
      <c r="K39" s="1061" t="n">
        <v>259</v>
      </c>
      <c r="L39" s="1054" t="n">
        <v>-1.079248408302707</v>
      </c>
      <c r="M39" s="1060" t="n">
        <v>2.8</v>
      </c>
      <c r="N39" s="1058" t="n">
        <v>5910</v>
      </c>
      <c r="O39" s="1058" t="n">
        <v>100</v>
      </c>
      <c r="P39" s="1057" t="n">
        <v>383</v>
      </c>
      <c r="Q39" s="300" t="n">
        <v>2000</v>
      </c>
    </row>
    <row r="40" ht="14.25" customHeight="1" s="428">
      <c r="A40" s="297" t="n">
        <v>2001</v>
      </c>
      <c r="B40" s="1056" t="n">
        <v>13719</v>
      </c>
      <c r="C40" s="1053" t="n">
        <v>37498</v>
      </c>
      <c r="D40" s="1056" t="n">
        <v>19048</v>
      </c>
      <c r="E40" s="1056" t="n">
        <v>18450</v>
      </c>
      <c r="F40" s="1058" t="n">
        <v>36796</v>
      </c>
      <c r="G40" s="1056" t="n">
        <v>18619</v>
      </c>
      <c r="H40" s="1056" t="n">
        <v>18177</v>
      </c>
      <c r="I40" s="1053" t="n">
        <v>702</v>
      </c>
      <c r="J40" s="1061" t="n">
        <v>429</v>
      </c>
      <c r="K40" s="1061" t="n">
        <v>273</v>
      </c>
      <c r="L40" s="1054" t="n">
        <v>-1.891630255618639</v>
      </c>
      <c r="M40" s="1060" t="n">
        <v>2.7</v>
      </c>
      <c r="N40" s="1058" t="n">
        <v>6110</v>
      </c>
      <c r="O40" s="1058" t="n">
        <v>98</v>
      </c>
      <c r="P40" s="1057" t="n">
        <v>383</v>
      </c>
      <c r="Q40" s="300" t="n">
        <v>2001</v>
      </c>
    </row>
    <row r="41" ht="14.25" customHeight="1" s="428">
      <c r="A41" s="297" t="n">
        <v>2002</v>
      </c>
      <c r="B41" s="1056" t="n">
        <v>13733</v>
      </c>
      <c r="C41" s="1053" t="n">
        <v>36688</v>
      </c>
      <c r="D41" s="1056" t="n">
        <v>18624</v>
      </c>
      <c r="E41" s="1056" t="n">
        <v>18064</v>
      </c>
      <c r="F41" s="1058" t="n">
        <v>35978</v>
      </c>
      <c r="G41" s="1056" t="n">
        <v>18191</v>
      </c>
      <c r="H41" s="1056" t="n">
        <v>17787</v>
      </c>
      <c r="I41" s="1053" t="n">
        <v>710</v>
      </c>
      <c r="J41" s="1061" t="n">
        <v>433</v>
      </c>
      <c r="K41" s="1061" t="n">
        <v>277</v>
      </c>
      <c r="L41" s="1054" t="n">
        <v>-2.160115206144328</v>
      </c>
      <c r="M41" s="1060" t="n">
        <v>2.671521153426054</v>
      </c>
      <c r="N41" s="1058" t="n">
        <v>6303</v>
      </c>
      <c r="O41" s="1058" t="n">
        <v>95.7911227154047</v>
      </c>
      <c r="P41" s="1057" t="n">
        <v>383</v>
      </c>
      <c r="Q41" s="300" t="n">
        <v>2002</v>
      </c>
    </row>
    <row r="42" ht="14.25" customHeight="1" s="428">
      <c r="A42" s="297" t="n">
        <v>2003</v>
      </c>
      <c r="B42" s="1056" t="n">
        <v>13721</v>
      </c>
      <c r="C42" s="1053" t="n">
        <v>35798</v>
      </c>
      <c r="D42" s="1056" t="n">
        <v>18324</v>
      </c>
      <c r="E42" s="1056" t="n">
        <v>17474</v>
      </c>
      <c r="F42" s="1058" t="n">
        <v>34942</v>
      </c>
      <c r="G42" s="1056" t="n">
        <v>17697</v>
      </c>
      <c r="H42" s="1056" t="n">
        <v>17245</v>
      </c>
      <c r="I42" s="1053" t="n">
        <v>856</v>
      </c>
      <c r="J42" s="1061" t="n">
        <v>627</v>
      </c>
      <c r="K42" s="1061" t="n">
        <v>229</v>
      </c>
      <c r="L42" s="1054" t="n">
        <v>-2.425861317051897</v>
      </c>
      <c r="M42" s="1060" t="n">
        <v>2.6</v>
      </c>
      <c r="N42" s="1058" t="n">
        <v>6466</v>
      </c>
      <c r="O42" s="1058" t="n">
        <v>93</v>
      </c>
      <c r="P42" s="1057" t="n">
        <v>383</v>
      </c>
      <c r="Q42" s="300" t="n">
        <v>2003</v>
      </c>
    </row>
    <row r="43" ht="14.25" customHeight="1" s="428">
      <c r="A43" s="297" t="n">
        <v>2004</v>
      </c>
      <c r="B43" s="1056" t="n">
        <v>13826</v>
      </c>
      <c r="C43" s="1053" t="n">
        <v>35389</v>
      </c>
      <c r="D43" s="1056" t="n">
        <v>18131</v>
      </c>
      <c r="E43" s="1056" t="n">
        <v>17258</v>
      </c>
      <c r="F43" s="1058" t="n">
        <v>34522</v>
      </c>
      <c r="G43" s="1056" t="n">
        <v>17510</v>
      </c>
      <c r="H43" s="1056" t="n">
        <v>17012</v>
      </c>
      <c r="I43" s="1053" t="n">
        <v>867</v>
      </c>
      <c r="J43" s="1061" t="n">
        <v>621</v>
      </c>
      <c r="K43" s="1061" t="n">
        <v>246</v>
      </c>
      <c r="L43" s="1054" t="n">
        <v>-1.142521928599363</v>
      </c>
      <c r="M43" s="1060" t="n">
        <v>2.6</v>
      </c>
      <c r="N43" s="1058" t="n">
        <v>6628</v>
      </c>
      <c r="O43" s="1058" t="n">
        <v>92</v>
      </c>
      <c r="P43" s="1057" t="n">
        <v>384</v>
      </c>
      <c r="Q43" s="300" t="n">
        <v>2004</v>
      </c>
    </row>
    <row r="44" ht="14.25" customHeight="1" s="428">
      <c r="A44" s="297" t="n">
        <v>2005</v>
      </c>
      <c r="B44" s="1056" t="n">
        <v>14103</v>
      </c>
      <c r="C44" s="1053" t="n">
        <v>35143</v>
      </c>
      <c r="D44" s="1056" t="n">
        <v>18106</v>
      </c>
      <c r="E44" s="1056" t="n">
        <v>17037</v>
      </c>
      <c r="F44" s="1058" t="n">
        <v>34271</v>
      </c>
      <c r="G44" s="1056" t="n">
        <v>17422</v>
      </c>
      <c r="H44" s="1056" t="n">
        <v>16849</v>
      </c>
      <c r="I44" s="1053" t="n">
        <v>872</v>
      </c>
      <c r="J44" s="1061" t="n">
        <v>684</v>
      </c>
      <c r="K44" s="1061" t="n">
        <v>188</v>
      </c>
      <c r="L44" s="1054" t="n">
        <v>-0.6951312554748651</v>
      </c>
      <c r="M44" s="1060" t="n">
        <v>2.5</v>
      </c>
      <c r="N44" s="1058" t="n">
        <v>6952</v>
      </c>
      <c r="O44" s="1058" t="n">
        <v>91</v>
      </c>
      <c r="P44" s="1057" t="n">
        <v>384</v>
      </c>
      <c r="Q44" s="300" t="n">
        <v>2005</v>
      </c>
    </row>
    <row r="45" ht="14.25" customHeight="1" s="428">
      <c r="A45" s="297" t="n">
        <v>2006</v>
      </c>
      <c r="B45" s="1056" t="n">
        <v>14520</v>
      </c>
      <c r="C45" s="1053" t="n">
        <v>35911</v>
      </c>
      <c r="D45" s="1056" t="n">
        <v>18512</v>
      </c>
      <c r="E45" s="1056" t="n">
        <v>17399</v>
      </c>
      <c r="F45" s="1058" t="n">
        <v>34777</v>
      </c>
      <c r="G45" s="1056" t="n">
        <v>17650</v>
      </c>
      <c r="H45" s="1056" t="n">
        <v>17127</v>
      </c>
      <c r="I45" s="1053" t="n">
        <v>1134</v>
      </c>
      <c r="J45" s="1061" t="n">
        <v>862</v>
      </c>
      <c r="K45" s="1061" t="n">
        <v>272</v>
      </c>
      <c r="L45" s="1054" t="n">
        <v>2.185356970093618</v>
      </c>
      <c r="M45" s="1060" t="n">
        <v>2.5</v>
      </c>
      <c r="N45" s="1058" t="n">
        <v>7210</v>
      </c>
      <c r="O45" s="1058" t="n">
        <v>94</v>
      </c>
      <c r="P45" s="1057" t="n">
        <v>384</v>
      </c>
      <c r="Q45" s="300" t="n">
        <v>2006</v>
      </c>
    </row>
    <row r="46" ht="14.25" customHeight="1" s="428">
      <c r="A46" s="297" t="n">
        <v>2007</v>
      </c>
      <c r="B46" s="1056" t="n">
        <v>14758</v>
      </c>
      <c r="C46" s="1053" t="n">
        <v>36047</v>
      </c>
      <c r="D46" s="1056" t="n">
        <v>18620</v>
      </c>
      <c r="E46" s="1056" t="n">
        <v>17427</v>
      </c>
      <c r="F46" s="1058" t="n">
        <v>34907</v>
      </c>
      <c r="G46" s="1056" t="n">
        <v>17759</v>
      </c>
      <c r="H46" s="1056" t="n">
        <v>17148</v>
      </c>
      <c r="I46" s="1053" t="n">
        <v>1140</v>
      </c>
      <c r="J46" s="1061" t="n">
        <v>861</v>
      </c>
      <c r="K46" s="1061" t="n">
        <v>279</v>
      </c>
      <c r="L46" s="1054" t="n">
        <v>0.3787140430508757</v>
      </c>
      <c r="M46" s="1060" t="n">
        <v>2.4</v>
      </c>
      <c r="N46" s="1058" t="n">
        <v>7462</v>
      </c>
      <c r="O46" s="1058" t="n">
        <v>94</v>
      </c>
      <c r="P46" s="1057" t="n">
        <v>384</v>
      </c>
      <c r="Q46" s="300" t="n">
        <v>2007</v>
      </c>
    </row>
    <row r="47" ht="14.25" customHeight="1" s="428">
      <c r="A47" s="297" t="n">
        <v>2008</v>
      </c>
      <c r="B47" s="1056" t="n">
        <v>14944</v>
      </c>
      <c r="C47" s="1053" t="n">
        <v>35925</v>
      </c>
      <c r="D47" s="1056" t="n">
        <v>18605</v>
      </c>
      <c r="E47" s="1056" t="n">
        <v>17320</v>
      </c>
      <c r="F47" s="1058" t="n">
        <v>34770</v>
      </c>
      <c r="G47" s="1056" t="n">
        <v>17734</v>
      </c>
      <c r="H47" s="1056" t="n">
        <v>17036</v>
      </c>
      <c r="I47" s="1053" t="n">
        <v>1155</v>
      </c>
      <c r="J47" s="1061" t="n">
        <v>871</v>
      </c>
      <c r="K47" s="1061" t="n">
        <v>284</v>
      </c>
      <c r="L47" s="1054" t="n">
        <v>-0.3384470274918856</v>
      </c>
      <c r="M47" s="1060" t="n">
        <v>2.4</v>
      </c>
      <c r="N47" s="1058" t="n">
        <v>7655</v>
      </c>
      <c r="O47" s="1058" t="n">
        <v>94</v>
      </c>
      <c r="P47" s="1057" t="n">
        <v>384</v>
      </c>
      <c r="Q47" s="300" t="n">
        <v>2008</v>
      </c>
    </row>
    <row r="48" ht="14.25" customHeight="1" s="428">
      <c r="A48" s="297" t="n">
        <v>2009</v>
      </c>
      <c r="B48" s="1056" t="n">
        <v>15049</v>
      </c>
      <c r="C48" s="1053" t="n">
        <v>35679</v>
      </c>
      <c r="D48" s="1056" t="n">
        <v>18479</v>
      </c>
      <c r="E48" s="1056" t="n">
        <v>17200</v>
      </c>
      <c r="F48" s="1058" t="n">
        <v>34535</v>
      </c>
      <c r="G48" s="1056" t="n">
        <v>17597</v>
      </c>
      <c r="H48" s="1056" t="n">
        <v>16938</v>
      </c>
      <c r="I48" s="1053" t="n">
        <v>1144</v>
      </c>
      <c r="J48" s="1061" t="n">
        <v>882</v>
      </c>
      <c r="K48" s="1061" t="n">
        <v>262</v>
      </c>
      <c r="L48" s="1054" t="n">
        <v>-0.6847599164926931</v>
      </c>
      <c r="M48" s="1060" t="n">
        <v>2.4</v>
      </c>
      <c r="N48" s="1058" t="n">
        <v>7824</v>
      </c>
      <c r="O48" s="1058" t="n">
        <v>94</v>
      </c>
      <c r="P48" s="1057" t="n">
        <v>384</v>
      </c>
      <c r="Q48" s="300" t="n">
        <v>2009</v>
      </c>
    </row>
    <row r="49" ht="14.25" customHeight="1" s="428">
      <c r="A49" s="297" t="n">
        <v>2010</v>
      </c>
      <c r="B49" s="1056" t="n">
        <v>15417</v>
      </c>
      <c r="C49" s="1053" t="n">
        <v>35892</v>
      </c>
      <c r="D49" s="1056" t="n">
        <v>18606</v>
      </c>
      <c r="E49" s="1056" t="n">
        <v>17286</v>
      </c>
      <c r="F49" s="1058" t="n">
        <v>34678</v>
      </c>
      <c r="G49" s="1056" t="n">
        <v>17682</v>
      </c>
      <c r="H49" s="1056" t="n">
        <v>16996</v>
      </c>
      <c r="I49" s="1053" t="n">
        <v>1214</v>
      </c>
      <c r="J49" s="1061" t="n">
        <v>924</v>
      </c>
      <c r="K49" s="1061" t="n">
        <v>290</v>
      </c>
      <c r="L49" s="1054" t="n">
        <v>0.5969898259480366</v>
      </c>
      <c r="M49" s="1060" t="n">
        <v>2.4</v>
      </c>
      <c r="N49" s="1058" t="n">
        <v>7838</v>
      </c>
      <c r="O49" s="1058" t="n">
        <v>83</v>
      </c>
      <c r="P49" s="1057" t="n">
        <v>384</v>
      </c>
      <c r="Q49" s="300" t="n">
        <v>2010</v>
      </c>
    </row>
    <row r="50" ht="14.25" customHeight="1" s="428">
      <c r="A50" s="297" t="n">
        <v>2011</v>
      </c>
      <c r="B50" s="1056" t="n">
        <v>15911</v>
      </c>
      <c r="C50" s="1053" t="n">
        <v>36879</v>
      </c>
      <c r="D50" s="1056" t="n">
        <v>19221</v>
      </c>
      <c r="E50" s="1056" t="n">
        <v>17658</v>
      </c>
      <c r="F50" s="1058" t="n">
        <v>35455</v>
      </c>
      <c r="G50" s="1056" t="n">
        <v>18102</v>
      </c>
      <c r="H50" s="1056" t="n">
        <v>17353</v>
      </c>
      <c r="I50" s="1053" t="n">
        <v>1424</v>
      </c>
      <c r="J50" s="1061" t="n">
        <v>1119</v>
      </c>
      <c r="K50" s="1061" t="n">
        <v>305</v>
      </c>
      <c r="L50" s="1054" t="n">
        <v>2.74991641591441</v>
      </c>
      <c r="M50" s="1060" t="n">
        <v>2.3</v>
      </c>
      <c r="N50" s="1058" t="n">
        <v>7953</v>
      </c>
      <c r="O50" s="1058" t="n">
        <v>96</v>
      </c>
      <c r="P50" s="1057" t="n">
        <v>384</v>
      </c>
      <c r="Q50" s="300" t="n">
        <v>2011</v>
      </c>
    </row>
    <row r="51" ht="14.25" customHeight="1" s="428">
      <c r="A51" s="297" t="n">
        <v>2012</v>
      </c>
      <c r="B51" s="1056" t="n">
        <v>15983</v>
      </c>
      <c r="C51" s="1053" t="n">
        <v>36789</v>
      </c>
      <c r="D51" s="1056" t="n">
        <v>19166</v>
      </c>
      <c r="E51" s="1056" t="n">
        <v>17623</v>
      </c>
      <c r="F51" s="1058" t="n">
        <v>35343</v>
      </c>
      <c r="G51" s="1056" t="n">
        <v>18046</v>
      </c>
      <c r="H51" s="1056" t="n">
        <v>17297</v>
      </c>
      <c r="I51" s="1053" t="n">
        <v>1446</v>
      </c>
      <c r="J51" s="1061" t="n">
        <v>1120</v>
      </c>
      <c r="K51" s="1061" t="n">
        <v>326</v>
      </c>
      <c r="L51" s="1054" t="n">
        <v>-0.24404132433092</v>
      </c>
      <c r="M51" s="1060" t="n">
        <v>2.3</v>
      </c>
      <c r="N51" s="1058" t="n">
        <v>8136</v>
      </c>
      <c r="O51" s="1058" t="n">
        <v>96</v>
      </c>
      <c r="P51" s="1057" t="n">
        <v>384</v>
      </c>
      <c r="Q51" s="300" t="n">
        <v>2012</v>
      </c>
    </row>
    <row r="52" ht="14.25" customHeight="1" s="428">
      <c r="A52" s="297" t="n">
        <v>2013</v>
      </c>
      <c r="B52" s="1056" t="n">
        <v>16059</v>
      </c>
      <c r="C52" s="1053" t="n">
        <v>36776</v>
      </c>
      <c r="D52" s="1056" t="n">
        <v>19230</v>
      </c>
      <c r="E52" s="1056" t="n">
        <v>17546</v>
      </c>
      <c r="F52" s="1058" t="n">
        <v>35198</v>
      </c>
      <c r="G52" s="1056" t="n">
        <v>17988</v>
      </c>
      <c r="H52" s="1056" t="n">
        <v>17210</v>
      </c>
      <c r="I52" s="1053" t="n">
        <v>1578</v>
      </c>
      <c r="J52" s="1061" t="n">
        <v>1242</v>
      </c>
      <c r="K52" s="1061" t="n">
        <v>336</v>
      </c>
      <c r="L52" s="1054" t="n">
        <v>-0.03533664954198266</v>
      </c>
      <c r="M52" s="1060" t="n">
        <v>2.290055420636403</v>
      </c>
      <c r="N52" s="1058" t="n">
        <v>8360</v>
      </c>
      <c r="O52" s="1058" t="n">
        <v>95.77083333333333</v>
      </c>
      <c r="P52" s="1057" t="n">
        <v>384</v>
      </c>
      <c r="Q52" s="300" t="n">
        <v>2013</v>
      </c>
    </row>
    <row r="53" ht="14.25" customHeight="1" s="428">
      <c r="A53" s="297" t="n">
        <v>2014</v>
      </c>
      <c r="B53" s="1056" t="n">
        <v>16163</v>
      </c>
      <c r="C53" s="1053" t="n">
        <v>36853</v>
      </c>
      <c r="D53" s="1056" t="n">
        <v>19291</v>
      </c>
      <c r="E53" s="1056" t="n">
        <v>17562</v>
      </c>
      <c r="F53" s="1058" t="n">
        <v>35033</v>
      </c>
      <c r="G53" s="1056" t="n">
        <v>17847</v>
      </c>
      <c r="H53" s="1056" t="n">
        <v>17186</v>
      </c>
      <c r="I53" s="1053" t="n">
        <v>1820</v>
      </c>
      <c r="J53" s="1061" t="n">
        <v>1444</v>
      </c>
      <c r="K53" s="1061" t="n">
        <v>376</v>
      </c>
      <c r="L53" s="1054" t="n">
        <v>0.2093756797911682</v>
      </c>
      <c r="M53" s="1060" t="n">
        <v>2.280084142795273</v>
      </c>
      <c r="N53" s="1058" t="n">
        <v>8537</v>
      </c>
      <c r="O53" s="1058" t="n">
        <v>95.97135416666667</v>
      </c>
      <c r="P53" s="1057" t="n">
        <v>384</v>
      </c>
      <c r="Q53" s="300" t="n">
        <v>2014</v>
      </c>
    </row>
    <row r="54" ht="14.25" customHeight="1" s="428">
      <c r="A54" s="297" t="n">
        <v>2015</v>
      </c>
      <c r="B54" s="1056" t="n">
        <v>16218</v>
      </c>
      <c r="C54" s="1053" t="n">
        <v>36439</v>
      </c>
      <c r="D54" s="1056" t="n">
        <v>19102</v>
      </c>
      <c r="E54" s="1056" t="n">
        <v>17337</v>
      </c>
      <c r="F54" s="1058" t="n">
        <v>34594</v>
      </c>
      <c r="G54" s="1056" t="n">
        <v>17630</v>
      </c>
      <c r="H54" s="1056" t="n">
        <v>16964</v>
      </c>
      <c r="I54" s="1053" t="n">
        <v>1845</v>
      </c>
      <c r="J54" s="1061" t="n">
        <v>1472</v>
      </c>
      <c r="K54" s="1061" t="n">
        <v>373</v>
      </c>
      <c r="L54" s="1054" t="n">
        <v>-1.123382085583263</v>
      </c>
      <c r="M54" s="1060" t="n">
        <v>2.24682451596991</v>
      </c>
      <c r="N54" s="1058" t="n">
        <v>8717</v>
      </c>
      <c r="O54" s="1058" t="n">
        <v>94.89322916666667</v>
      </c>
      <c r="P54" s="1057" t="n">
        <v>384</v>
      </c>
      <c r="Q54" s="300" t="n">
        <v>2015</v>
      </c>
    </row>
    <row r="55" ht="14.25" customHeight="1" s="428">
      <c r="A55" s="298" t="n">
        <v>2016</v>
      </c>
      <c r="B55" s="1062" t="n">
        <v>16215</v>
      </c>
      <c r="C55" s="1062" t="n">
        <v>36069</v>
      </c>
      <c r="D55" s="1062" t="n">
        <v>18947</v>
      </c>
      <c r="E55" s="1062" t="n">
        <v>17122</v>
      </c>
      <c r="F55" s="1063" t="n">
        <v>34257</v>
      </c>
      <c r="G55" s="1062" t="n">
        <v>17485</v>
      </c>
      <c r="H55" s="1062" t="n">
        <v>16772</v>
      </c>
      <c r="I55" s="1062" t="n">
        <v>1812</v>
      </c>
      <c r="J55" s="1063" t="n">
        <v>1462</v>
      </c>
      <c r="K55" s="1063" t="n">
        <v>350</v>
      </c>
      <c r="L55" s="1054" t="n">
        <v>-1.015395592634265</v>
      </c>
      <c r="M55" s="1064" t="n">
        <v>2.224421831637373</v>
      </c>
      <c r="N55" s="1063" t="n">
        <v>8889</v>
      </c>
      <c r="O55" s="1063" t="n">
        <v>93.9296875</v>
      </c>
      <c r="P55" s="1065" t="n">
        <v>384</v>
      </c>
      <c r="Q55" s="633" t="n">
        <v>2016</v>
      </c>
    </row>
    <row r="56" ht="14.25" customHeight="1" s="428">
      <c r="A56" s="298" t="n">
        <v>2017</v>
      </c>
      <c r="B56" s="1062" t="n">
        <v>16241</v>
      </c>
      <c r="C56" s="1062" t="n">
        <v>35525</v>
      </c>
      <c r="D56" s="1062" t="n">
        <v>18639</v>
      </c>
      <c r="E56" s="1062" t="n">
        <v>16886</v>
      </c>
      <c r="F56" s="1063" t="n">
        <v>33768</v>
      </c>
      <c r="G56" s="1062" t="n">
        <v>17200</v>
      </c>
      <c r="H56" s="1062" t="n">
        <v>16568</v>
      </c>
      <c r="I56" s="1062" t="n">
        <v>1757</v>
      </c>
      <c r="J56" s="1063" t="n">
        <v>1439</v>
      </c>
      <c r="K56" s="1063" t="n">
        <v>318</v>
      </c>
      <c r="L56" s="1054" t="n">
        <v>-1.5</v>
      </c>
      <c r="M56" s="1064" t="n">
        <v>2.2</v>
      </c>
      <c r="N56" s="1063" t="n">
        <v>9253</v>
      </c>
      <c r="O56" s="1063" t="n">
        <v>92</v>
      </c>
      <c r="P56" s="1065" t="n">
        <v>384</v>
      </c>
      <c r="Q56" s="633" t="n">
        <v>2017</v>
      </c>
    </row>
    <row r="57" ht="14.25" customHeight="1" s="428">
      <c r="A57" s="297" t="n">
        <v>2018</v>
      </c>
      <c r="B57" s="1053" t="n">
        <v>16204</v>
      </c>
      <c r="C57" s="1053" t="n">
        <v>34673</v>
      </c>
      <c r="D57" s="1053" t="n">
        <v>18204</v>
      </c>
      <c r="E57" s="1053" t="n">
        <v>16469</v>
      </c>
      <c r="F57" s="1061" t="n">
        <v>32969</v>
      </c>
      <c r="G57" s="1053" t="n">
        <v>16818</v>
      </c>
      <c r="H57" s="1053" t="n">
        <v>16151</v>
      </c>
      <c r="I57" s="1053" t="n">
        <v>1704</v>
      </c>
      <c r="J57" s="1061" t="n">
        <v>1386</v>
      </c>
      <c r="K57" s="1061" t="n">
        <v>318</v>
      </c>
      <c r="L57" s="1066" t="n">
        <v>-2.398311048557354</v>
      </c>
      <c r="M57" s="1060" t="n">
        <v>2.139780301160207</v>
      </c>
      <c r="N57" s="1061" t="n">
        <v>9380</v>
      </c>
      <c r="O57" s="1061" t="n">
        <v>90.29427083333333</v>
      </c>
      <c r="P57" s="1067" t="n">
        <v>384</v>
      </c>
      <c r="Q57" s="300" t="n">
        <v>2018</v>
      </c>
    </row>
    <row r="58" ht="14.25" customFormat="1" customHeight="1" s="109">
      <c r="A58" s="299" t="n">
        <v>2019</v>
      </c>
      <c r="B58" s="1068" t="n">
        <v>16227</v>
      </c>
      <c r="C58" s="1053">
        <f>SUM(D58:E58)</f>
        <v/>
      </c>
      <c r="D58" s="1053">
        <f>SUM(G58,J58)</f>
        <v/>
      </c>
      <c r="E58" s="1053">
        <f>SUM(H58,K58)</f>
        <v/>
      </c>
      <c r="F58" s="1061">
        <f>SUM(G58:H58)</f>
        <v/>
      </c>
      <c r="G58" s="1053" t="n">
        <v>16548</v>
      </c>
      <c r="H58" s="1053" t="n">
        <v>15825</v>
      </c>
      <c r="I58" s="1053">
        <f>SUM(J58:K58)</f>
        <v/>
      </c>
      <c r="J58" s="1061" t="n">
        <v>1431</v>
      </c>
      <c r="K58" s="1061" t="n">
        <v>318</v>
      </c>
      <c r="L58" s="1066">
        <f>(C58-C57)/C57*100</f>
        <v/>
      </c>
      <c r="M58" s="1060">
        <f>SUM(C58/B58)</f>
        <v/>
      </c>
      <c r="N58" s="1061" t="n">
        <v>9648</v>
      </c>
      <c r="O58" s="1061">
        <f>SUM(C58/P58)</f>
        <v/>
      </c>
      <c r="P58" s="1067" t="n">
        <v>384</v>
      </c>
      <c r="Q58" s="299" t="n">
        <v>2019</v>
      </c>
    </row>
    <row r="59" ht="14.25" customFormat="1" customHeight="1" s="109">
      <c r="A59" s="299" t="n">
        <v>2020</v>
      </c>
      <c r="B59" s="1068" t="n">
        <v>16497</v>
      </c>
      <c r="C59" s="1053" t="n">
        <v>32891</v>
      </c>
      <c r="D59" s="1053" t="n">
        <v>17306</v>
      </c>
      <c r="E59" s="1053" t="n">
        <v>15585</v>
      </c>
      <c r="F59" s="1061" t="n">
        <v>31361</v>
      </c>
      <c r="G59" s="1053" t="n">
        <v>16074</v>
      </c>
      <c r="H59" s="1053" t="n">
        <v>15287</v>
      </c>
      <c r="I59" s="1053" t="n">
        <v>1530</v>
      </c>
      <c r="J59" s="1061" t="n">
        <v>1232</v>
      </c>
      <c r="K59" s="1061" t="n">
        <v>298</v>
      </c>
      <c r="L59" s="1066" t="n">
        <v>-3.607643162768888</v>
      </c>
      <c r="M59" s="1060" t="n">
        <v>1.993756440564951</v>
      </c>
      <c r="N59" s="1061" t="n">
        <v>9941</v>
      </c>
      <c r="O59" s="1061" t="n">
        <v>85.65364583333333</v>
      </c>
      <c r="P59" s="1067" t="n">
        <v>384</v>
      </c>
      <c r="Q59" s="300" t="n">
        <v>2020</v>
      </c>
    </row>
    <row r="60" ht="14.25" customFormat="1" customHeight="1" s="109">
      <c r="A60" s="297" t="n">
        <v>2021</v>
      </c>
      <c r="B60" s="1062" t="n">
        <v>16556</v>
      </c>
      <c r="C60" s="1062">
        <f>SUM(D60:E60)</f>
        <v/>
      </c>
      <c r="D60" s="1062">
        <f>SUM(G60,J60)</f>
        <v/>
      </c>
      <c r="E60" s="1062">
        <f>SUM(H60,K60)</f>
        <v/>
      </c>
      <c r="F60" s="1063">
        <f>SUM(G60:H60)</f>
        <v/>
      </c>
      <c r="G60" s="1062" t="n">
        <v>15741</v>
      </c>
      <c r="H60" s="1062" t="n">
        <v>14885</v>
      </c>
      <c r="I60" s="1062">
        <f>SUM(J60:K60)</f>
        <v/>
      </c>
      <c r="J60" s="1063" t="n">
        <v>1109</v>
      </c>
      <c r="K60" s="1063" t="n">
        <v>266</v>
      </c>
      <c r="L60" s="1069">
        <f>(C60-C59)/C59*100</f>
        <v/>
      </c>
      <c r="M60" s="1064">
        <f>SUM(C60/B60)</f>
        <v/>
      </c>
      <c r="N60" s="1063" t="n">
        <v>10165</v>
      </c>
      <c r="O60" s="1063">
        <f>SUM(C60/P60)</f>
        <v/>
      </c>
      <c r="P60" s="1065" t="n">
        <v>384</v>
      </c>
      <c r="Q60" s="299" t="n">
        <v>2021</v>
      </c>
    </row>
    <row r="61" ht="14.25" customFormat="1" customHeight="1" s="630">
      <c r="A61" s="631" t="n">
        <v>2022</v>
      </c>
      <c r="B61" s="1070" t="n">
        <v>16758</v>
      </c>
      <c r="C61" s="1062">
        <f>SUM(D61:E61)</f>
        <v/>
      </c>
      <c r="D61" s="1062">
        <f>SUM(G61,J61)</f>
        <v/>
      </c>
      <c r="E61" s="1062">
        <f>SUM(H61,K61)</f>
        <v/>
      </c>
      <c r="F61" s="1063">
        <f>SUM(G61:H61)</f>
        <v/>
      </c>
      <c r="G61" s="1062" t="n">
        <v>15572</v>
      </c>
      <c r="H61" s="1062" t="n">
        <v>14781</v>
      </c>
      <c r="I61" s="1062">
        <f>SUM(J61:K61)</f>
        <v/>
      </c>
      <c r="J61" s="1063" t="n">
        <v>1302</v>
      </c>
      <c r="K61" s="1063" t="n">
        <v>267</v>
      </c>
      <c r="L61" s="1069">
        <f>(C61-C60)/C60*100</f>
        <v/>
      </c>
      <c r="M61" s="1064">
        <f>SUM(C61/B61)</f>
        <v/>
      </c>
      <c r="N61" s="1063" t="n">
        <v>10497</v>
      </c>
      <c r="O61" s="1063">
        <f>SUM(C61/P61)</f>
        <v/>
      </c>
      <c r="P61" s="1063" t="n">
        <v>384</v>
      </c>
      <c r="Q61" s="633" t="n">
        <v>2022</v>
      </c>
    </row>
    <row r="62" ht="14.25" customFormat="1" customHeight="1" s="630">
      <c r="A62" s="631" t="n">
        <v>2023</v>
      </c>
      <c r="B62" s="1070" t="n">
        <v>17023</v>
      </c>
      <c r="C62" s="1062">
        <f>SUM(D62:E62)</f>
        <v/>
      </c>
      <c r="D62" s="1062">
        <f>SUM(G62,J62)</f>
        <v/>
      </c>
      <c r="E62" s="1062">
        <f>SUM(H62,K62)</f>
        <v/>
      </c>
      <c r="F62" s="1063">
        <f>SUM(G62:H62)</f>
        <v/>
      </c>
      <c r="G62" s="1062" t="n">
        <v>15477</v>
      </c>
      <c r="H62" s="1062" t="n">
        <v>14662</v>
      </c>
      <c r="I62" s="1062">
        <f>SUM(J62:K62)</f>
        <v/>
      </c>
      <c r="J62" s="1063" t="n">
        <v>1561</v>
      </c>
      <c r="K62" s="1063" t="n">
        <v>341</v>
      </c>
      <c r="L62" s="1069">
        <f>(C62-C60)/C60*100</f>
        <v/>
      </c>
      <c r="M62" s="1064">
        <f>SUM(C62/B62)</f>
        <v/>
      </c>
      <c r="N62" s="1063" t="n">
        <v>10862</v>
      </c>
      <c r="O62" s="1063">
        <f>SUM(C62/P62)</f>
        <v/>
      </c>
      <c r="P62" s="1063" t="n">
        <v>384</v>
      </c>
      <c r="Q62" s="633" t="n">
        <v>2023</v>
      </c>
    </row>
    <row r="63" ht="14.25" customFormat="1" customHeight="1" s="109" thickBot="1">
      <c r="A63" s="543" t="n">
        <v>2024</v>
      </c>
      <c r="B63" s="1071" t="n">
        <v>17301</v>
      </c>
      <c r="C63" s="1072">
        <f>SUM(D63:E63)</f>
        <v/>
      </c>
      <c r="D63" s="1073">
        <f>G63+J63</f>
        <v/>
      </c>
      <c r="E63" s="1073">
        <f>H63+K63</f>
        <v/>
      </c>
      <c r="F63" s="1074">
        <f>SUM(G63:H63)</f>
        <v/>
      </c>
      <c r="G63" s="1073" t="n">
        <v>15507</v>
      </c>
      <c r="H63" s="1073" t="n">
        <v>14555</v>
      </c>
      <c r="I63" s="1075">
        <f>SUM(J63:K63)</f>
        <v/>
      </c>
      <c r="J63" s="1076" t="n">
        <v>1750</v>
      </c>
      <c r="K63" s="1076" t="n">
        <v>464</v>
      </c>
      <c r="L63" s="1077">
        <f>(C63-C61)/C61*100</f>
        <v/>
      </c>
      <c r="M63" s="1078">
        <f>SUM(C63/B63)</f>
        <v/>
      </c>
      <c r="N63" s="1076" t="n">
        <v>11392</v>
      </c>
      <c r="O63" s="1074">
        <f>SUM(C63/P63)</f>
        <v/>
      </c>
      <c r="P63" s="1076" t="n">
        <v>384</v>
      </c>
      <c r="Q63" s="549" t="n">
        <v>2024</v>
      </c>
    </row>
    <row r="64" ht="15" customFormat="1" customHeight="1" s="393">
      <c r="A64" s="389" t="inlineStr">
        <is>
          <t>자료 : 투자유치과,『주민등록인구통계』</t>
        </is>
      </c>
      <c r="B64" s="390" t="n"/>
      <c r="C64" s="391" t="n"/>
      <c r="D64" s="390" t="n"/>
      <c r="E64" s="390" t="n"/>
      <c r="F64" s="391" t="n"/>
      <c r="G64" s="390" t="n"/>
      <c r="H64" s="390" t="n"/>
      <c r="I64" s="392" t="n"/>
      <c r="J64" s="392" t="n"/>
      <c r="K64" s="392" t="n"/>
      <c r="L64" s="392" t="n"/>
      <c r="M64" s="392" t="n"/>
      <c r="N64" s="392" t="n"/>
      <c r="O64" s="392" t="n"/>
      <c r="P64" s="392" t="n"/>
      <c r="Q64" s="554" t="n"/>
    </row>
    <row r="65" ht="15" customFormat="1" customHeight="1" s="302">
      <c r="A65" s="302" t="inlineStr">
        <is>
          <t>주:1) '98년도 이후 외국인 세대수 제외, 1990년까지는 인구조사 결과이며, 1991년 이후는 주민등록 인구통계 결과임(외국인 포함), 65세 이상 고령자는 외국인 미포함</t>
        </is>
      </c>
      <c r="B65" s="394" t="n"/>
      <c r="C65" s="394" t="n"/>
      <c r="D65" s="391" t="n"/>
      <c r="E65" s="395" t="n"/>
      <c r="F65" s="394" t="n"/>
      <c r="G65" s="391" t="n"/>
      <c r="H65" s="395" t="n"/>
      <c r="I65" s="396" t="n"/>
      <c r="J65" s="396" t="n"/>
      <c r="K65" s="396" t="n"/>
      <c r="L65" s="396" t="n"/>
      <c r="M65" s="396" t="n"/>
      <c r="N65" s="396" t="n"/>
      <c r="O65" s="396" t="n"/>
      <c r="P65" s="396" t="n"/>
      <c r="Q65" s="404" t="n"/>
    </row>
  </sheetData>
  <mergeCells count="14">
    <mergeCell ref="O5:Q5"/>
    <mergeCell ref="C7:C9"/>
    <mergeCell ref="A3:Q3"/>
    <mergeCell ref="I7:I9"/>
    <mergeCell ref="F7:F9"/>
    <mergeCell ref="A4:Q4"/>
    <mergeCell ref="Q6:Q9"/>
    <mergeCell ref="A6:A9"/>
    <mergeCell ref="N8:N9"/>
    <mergeCell ref="B6:B9"/>
    <mergeCell ref="O6:O9"/>
    <mergeCell ref="L6:L9"/>
    <mergeCell ref="M6:M9"/>
    <mergeCell ref="C6:K6"/>
  </mergeCells>
  <pageMargins left="0.77" right="0.74" top="0.35" bottom="0.32" header="0.57" footer="0.18"/>
  <pageSetup orientation="portrait" paperSize="9" scale="47" horizontalDpi="300" verticalDpi="300"/>
</worksheet>
</file>

<file path=xl/worksheets/sheet4.xml><?xml version="1.0" encoding="utf-8"?>
<worksheet xmlns="http://schemas.openxmlformats.org/spreadsheetml/2006/main">
  <sheetPr codeName="Sheet3">
    <outlinePr summaryBelow="1" summaryRight="1"/>
    <pageSetUpPr/>
  </sheetPr>
  <dimension ref="A1:Q26"/>
  <sheetViews>
    <sheetView showGridLines="0" view="pageBreakPreview" topLeftCell="A4" zoomScaleNormal="100" zoomScaleSheetLayoutView="100" workbookViewId="0">
      <selection activeCell="I15" sqref="I15"/>
    </sheetView>
  </sheetViews>
  <sheetFormatPr baseColWidth="8" defaultRowHeight="13.5"/>
  <cols>
    <col width="11.77734375" customWidth="1" style="428" min="1" max="1"/>
    <col width="8.77734375" customWidth="1" style="428" min="2" max="14"/>
    <col width="7.77734375" customWidth="1" style="428" min="15" max="16"/>
    <col width="11.77734375" customWidth="1" style="428" min="17" max="17"/>
    <col width="8.88671875" customWidth="1" style="428" min="18" max="16384"/>
  </cols>
  <sheetData>
    <row r="1" ht="15" customFormat="1" customHeight="1" s="302">
      <c r="A1" s="522" t="inlineStr">
        <is>
          <t>Ⅲ. 인 구</t>
        </is>
      </c>
      <c r="Q1" s="404" t="inlineStr">
        <is>
          <t>Ⅲ. Population</t>
        </is>
      </c>
    </row>
    <row r="2" ht="15" customFormat="1" customHeight="1" s="334">
      <c r="A2" s="523" t="n"/>
      <c r="Q2" s="524" t="n"/>
    </row>
    <row r="3" ht="24.95" customHeight="1" s="428">
      <c r="A3" s="665" t="inlineStr">
        <is>
          <t>2. 읍 · 면별 세대 및 인구(주민등록)</t>
        </is>
      </c>
    </row>
    <row r="4" ht="24.95" customHeight="1" s="428">
      <c r="A4" s="666" t="inlineStr">
        <is>
          <t>2. Household and Population by Eup · Myeon (Resident Register Based)</t>
        </is>
      </c>
    </row>
    <row r="5" ht="15" customFormat="1" customHeight="1" s="302" thickBot="1">
      <c r="A5" s="398" t="inlineStr">
        <is>
          <t>단위 : 세대, 명</t>
        </is>
      </c>
      <c r="B5" s="398" t="n"/>
      <c r="C5" s="399" t="n"/>
      <c r="D5" s="288" t="n"/>
      <c r="E5" s="399" t="n"/>
      <c r="Q5" s="400" t="inlineStr">
        <is>
          <t>Unit : household, person</t>
        </is>
      </c>
    </row>
    <row r="6" ht="13.5" customFormat="1" customHeight="1" s="315">
      <c r="A6" s="1079" t="inlineStr">
        <is>
          <t>연별 및
읍면별</t>
        </is>
      </c>
      <c r="B6" s="1080" t="inlineStr">
        <is>
          <t>세대1)
No. of households</t>
        </is>
      </c>
      <c r="C6" s="1081" t="inlineStr">
        <is>
          <t>등록인구 Registered population</t>
        </is>
      </c>
      <c r="D6" s="1036" t="n"/>
      <c r="E6" s="1036" t="n"/>
      <c r="F6" s="1036" t="n"/>
      <c r="G6" s="1036" t="n"/>
      <c r="H6" s="1036" t="n"/>
      <c r="I6" s="1036" t="n"/>
      <c r="J6" s="1036" t="n"/>
      <c r="K6" s="1037" t="n"/>
      <c r="L6" s="695" t="inlineStr">
        <is>
          <t>세대당인구
Persons per household</t>
        </is>
      </c>
      <c r="M6" s="692" t="inlineStr">
        <is>
          <t>65세 이상
고령자
Persons 65 and older</t>
        </is>
      </c>
      <c r="N6" s="752" t="n"/>
      <c r="O6" s="1082" t="inlineStr">
        <is>
          <t>인구밀도
Population density</t>
        </is>
      </c>
      <c r="P6" s="1083" t="n"/>
      <c r="Q6" s="689" t="inlineStr">
        <is>
          <t>Year &amp;
 Eup, 
Myeon</t>
        </is>
      </c>
    </row>
    <row r="7" ht="14.25" customFormat="1" customHeight="1" s="315">
      <c r="B7" s="1084" t="n"/>
      <c r="C7" s="1085" t="inlineStr">
        <is>
          <t>합 계
Total</t>
        </is>
      </c>
      <c r="D7" s="1086" t="n"/>
      <c r="E7" s="1087" t="n"/>
      <c r="F7" s="684" t="n"/>
      <c r="G7" s="1088" t="inlineStr">
        <is>
          <t>한국인
Korean</t>
        </is>
      </c>
      <c r="H7" s="1086" t="n"/>
      <c r="I7" s="1089" t="inlineStr">
        <is>
          <t>외국인
Foreigner</t>
        </is>
      </c>
      <c r="J7" s="1086" t="n"/>
      <c r="K7" s="1087" t="n"/>
      <c r="L7" s="1090" t="n"/>
      <c r="M7" s="1044" t="n"/>
      <c r="N7" s="306" t="inlineStr">
        <is>
          <t>평균연령</t>
        </is>
      </c>
      <c r="O7" s="1044" t="n"/>
      <c r="P7" s="1042" t="n"/>
      <c r="Q7" s="1045" t="n"/>
    </row>
    <row r="8" ht="14.25" customFormat="1" customHeight="1" s="315">
      <c r="B8" s="1084" t="n"/>
      <c r="C8" s="1044" t="n"/>
      <c r="E8" s="1042" t="n"/>
      <c r="F8" s="674" t="n"/>
      <c r="G8" s="1091" t="n"/>
      <c r="H8" s="1091" t="n"/>
      <c r="I8" s="1092" t="n"/>
      <c r="J8" s="1091" t="n"/>
      <c r="K8" s="1047" t="n"/>
      <c r="L8" s="1090" t="n"/>
      <c r="M8" s="1044" t="n"/>
      <c r="N8" s="688" t="inlineStr">
        <is>
          <t>Average 
age</t>
        </is>
      </c>
      <c r="O8" s="1044" t="n"/>
      <c r="P8" s="1042" t="n"/>
      <c r="Q8" s="1045" t="n"/>
    </row>
    <row r="9" ht="14.25" customFormat="1" customHeight="1" s="315">
      <c r="B9" s="1084" t="n"/>
      <c r="C9" s="663" t="n"/>
      <c r="D9" s="697" t="inlineStr">
        <is>
          <t>남
Male</t>
        </is>
      </c>
      <c r="E9" s="1093" t="inlineStr">
        <is>
          <t>여
Female</t>
        </is>
      </c>
      <c r="F9" s="670" t="n"/>
      <c r="G9" s="697" t="inlineStr">
        <is>
          <t>남
Male</t>
        </is>
      </c>
      <c r="H9" s="697" t="inlineStr">
        <is>
          <t>여
Female</t>
        </is>
      </c>
      <c r="I9" s="1094" t="n"/>
      <c r="J9" s="683" t="inlineStr">
        <is>
          <t>남
Male</t>
        </is>
      </c>
      <c r="K9" s="1095" t="inlineStr">
        <is>
          <t>여
Female</t>
        </is>
      </c>
      <c r="L9" s="1090" t="n"/>
      <c r="M9" s="1044" t="n"/>
      <c r="N9" s="1090" t="n"/>
      <c r="O9" s="307" t="n"/>
      <c r="P9" s="697" t="inlineStr">
        <is>
          <t>면적(㎢)
Area</t>
        </is>
      </c>
      <c r="Q9" s="1045" t="n"/>
    </row>
    <row r="10" ht="14.25" customFormat="1" customHeight="1" s="315">
      <c r="A10" s="1096" t="n"/>
      <c r="B10" s="1097" t="n"/>
      <c r="C10" s="1050" t="n"/>
      <c r="D10" s="1050" t="n"/>
      <c r="E10" s="1049" t="n"/>
      <c r="F10" s="1096" t="n"/>
      <c r="G10" s="1050" t="n"/>
      <c r="H10" s="1050" t="n"/>
      <c r="I10" s="1049" t="n"/>
      <c r="J10" s="1050" t="n"/>
      <c r="K10" s="1096" t="n"/>
      <c r="L10" s="1098" t="n"/>
      <c r="M10" s="1092" t="n"/>
      <c r="N10" s="308" t="n"/>
      <c r="O10" s="295" t="n"/>
      <c r="P10" s="1050" t="n"/>
      <c r="Q10" s="1099" t="n"/>
    </row>
    <row r="11" ht="24.75" customFormat="1" customHeight="1" s="315">
      <c r="A11" s="550" t="n">
        <v>2020</v>
      </c>
      <c r="B11" s="1100" t="n">
        <v>16497</v>
      </c>
      <c r="C11" s="1100" t="n">
        <v>32891</v>
      </c>
      <c r="D11" s="1100" t="n">
        <v>17306</v>
      </c>
      <c r="E11" s="1100" t="n">
        <v>15585</v>
      </c>
      <c r="F11" s="1100" t="n">
        <v>31361</v>
      </c>
      <c r="G11" s="1100" t="n">
        <v>16074</v>
      </c>
      <c r="H11" s="1100" t="n">
        <v>15287</v>
      </c>
      <c r="I11" s="1100" t="n">
        <v>1530</v>
      </c>
      <c r="J11" s="1100" t="n">
        <v>1232</v>
      </c>
      <c r="K11" s="1100" t="n">
        <v>298</v>
      </c>
      <c r="L11" s="1100" t="n">
        <v>1.901012305267624</v>
      </c>
      <c r="M11" s="1100" t="n">
        <v>9941</v>
      </c>
      <c r="N11" s="1100" t="n">
        <v>52.6</v>
      </c>
      <c r="O11" s="1101" t="n">
        <v>85.63134600364489</v>
      </c>
      <c r="P11" s="1100" t="n">
        <v>384.1</v>
      </c>
      <c r="Q11" s="311" t="n">
        <v>2020</v>
      </c>
    </row>
    <row r="12" ht="24.75" customFormat="1" customHeight="1" s="315">
      <c r="A12" s="550" t="n">
        <v>2021</v>
      </c>
      <c r="B12" s="1100" t="n">
        <v>16556</v>
      </c>
      <c r="C12" s="1100" t="n">
        <v>32001</v>
      </c>
      <c r="D12" s="1100" t="n">
        <v>16850</v>
      </c>
      <c r="E12" s="1100" t="n">
        <v>15151</v>
      </c>
      <c r="F12" s="1100" t="n">
        <v>30626</v>
      </c>
      <c r="G12" s="1100" t="n">
        <v>15741</v>
      </c>
      <c r="H12" s="1100" t="n">
        <v>14885</v>
      </c>
      <c r="I12" s="1100" t="n">
        <v>1375</v>
      </c>
      <c r="J12" s="1100" t="n">
        <v>1109</v>
      </c>
      <c r="K12" s="1100" t="n">
        <v>266</v>
      </c>
      <c r="L12" s="1100">
        <f>C12/B12</f>
        <v/>
      </c>
      <c r="M12" s="1100" t="n">
        <v>10165</v>
      </c>
      <c r="N12" s="1100" t="n">
        <v>54</v>
      </c>
      <c r="O12" s="1101" t="n">
        <v>84</v>
      </c>
      <c r="P12" s="1100" t="n">
        <v>383</v>
      </c>
      <c r="Q12" s="311" t="n">
        <v>2021</v>
      </c>
    </row>
    <row r="13" ht="24.75" customFormat="1" customHeight="1" s="315">
      <c r="A13" s="550" t="n">
        <v>2022</v>
      </c>
      <c r="B13" s="1100" t="n">
        <v>16758</v>
      </c>
      <c r="C13" s="1100" t="n">
        <v>31922</v>
      </c>
      <c r="D13" s="1100" t="n">
        <v>15572</v>
      </c>
      <c r="E13" s="1100" t="n">
        <v>14781</v>
      </c>
      <c r="F13" s="1100" t="n">
        <v>30353</v>
      </c>
      <c r="G13" s="1100" t="n">
        <v>15572</v>
      </c>
      <c r="H13" s="1100" t="n">
        <v>14781</v>
      </c>
      <c r="I13" s="1100" t="n">
        <v>1569</v>
      </c>
      <c r="J13" s="1100" t="n">
        <v>1302</v>
      </c>
      <c r="K13" s="1100" t="n">
        <v>267</v>
      </c>
      <c r="L13" s="1100" t="n">
        <v>2</v>
      </c>
      <c r="M13" s="1100" t="n">
        <v>10497</v>
      </c>
      <c r="N13" s="1100" t="n">
        <v>54</v>
      </c>
      <c r="O13" s="1101" t="n">
        <v>83</v>
      </c>
      <c r="P13" s="1100" t="n">
        <v>384</v>
      </c>
      <c r="Q13" s="311" t="n">
        <v>2022</v>
      </c>
    </row>
    <row r="14" ht="24.75" customFormat="1" customHeight="1" s="315">
      <c r="A14" s="550" t="n">
        <v>2023</v>
      </c>
      <c r="B14" s="1100" t="n">
        <v>17023</v>
      </c>
      <c r="C14" s="1100" t="n">
        <v>32041</v>
      </c>
      <c r="D14" s="1100" t="n">
        <v>17038</v>
      </c>
      <c r="E14" s="1100" t="n">
        <v>15003</v>
      </c>
      <c r="F14" s="1100" t="n">
        <v>30139</v>
      </c>
      <c r="G14" s="1100" t="n">
        <v>15477</v>
      </c>
      <c r="H14" s="1100" t="n">
        <v>14662</v>
      </c>
      <c r="I14" s="1100" t="n">
        <v>1902</v>
      </c>
      <c r="J14" s="1100" t="n">
        <v>1561</v>
      </c>
      <c r="K14" s="1100" t="n">
        <v>341</v>
      </c>
      <c r="L14" s="1100" t="n">
        <v>2</v>
      </c>
      <c r="M14" s="1100" t="n">
        <v>10862</v>
      </c>
      <c r="N14" s="1100" t="n">
        <v>57</v>
      </c>
      <c r="O14" s="1101" t="n">
        <v>83</v>
      </c>
      <c r="P14" s="1100" t="n">
        <v>384</v>
      </c>
      <c r="Q14" s="311" t="n">
        <v>2023</v>
      </c>
    </row>
    <row r="15" ht="24.75" customFormat="1" customHeight="1" s="315">
      <c r="A15" s="310" t="n">
        <v>2024</v>
      </c>
      <c r="B15" s="1102">
        <f>SUM(B17:B24)</f>
        <v/>
      </c>
      <c r="C15" s="1102">
        <f>SUM(C17:C24)</f>
        <v/>
      </c>
      <c r="D15" s="1102">
        <f>SUM(D17:D24)</f>
        <v/>
      </c>
      <c r="E15" s="1102">
        <f>SUM(E17:E24)</f>
        <v/>
      </c>
      <c r="F15" s="1102">
        <f>SUM(F17:F24)</f>
        <v/>
      </c>
      <c r="G15" s="1102">
        <f>SUM(G17:G24)</f>
        <v/>
      </c>
      <c r="H15" s="1102">
        <f>SUM(H17:H24)</f>
        <v/>
      </c>
      <c r="I15" s="1102">
        <f>SUM(I17:I24)</f>
        <v/>
      </c>
      <c r="J15" s="1102">
        <f>SUM(J17:J24)</f>
        <v/>
      </c>
      <c r="K15" s="1102">
        <f>SUM(K17:K24)</f>
        <v/>
      </c>
      <c r="L15" s="1103">
        <f>C15/B15</f>
        <v/>
      </c>
      <c r="M15" s="1102">
        <f>SUM(M17:M24)</f>
        <v/>
      </c>
      <c r="N15" s="1103">
        <f>AVERAGE(N17:N24)</f>
        <v/>
      </c>
      <c r="O15" s="1104">
        <f>C15/P15</f>
        <v/>
      </c>
      <c r="P15" s="1102" t="n">
        <v>384</v>
      </c>
      <c r="Q15" s="312" t="n">
        <v>2024</v>
      </c>
    </row>
    <row r="16" ht="24.75" customFormat="1" customHeight="1" s="315">
      <c r="A16" s="310" t="n"/>
      <c r="B16" s="1102" t="n"/>
      <c r="C16" s="1102" t="n"/>
      <c r="D16" s="1102" t="n"/>
      <c r="E16" s="1102" t="n"/>
      <c r="F16" s="1102" t="n"/>
      <c r="G16" s="1102" t="n"/>
      <c r="H16" s="1102" t="n"/>
      <c r="I16" s="1102" t="n"/>
      <c r="J16" s="1102" t="n"/>
      <c r="K16" s="1102" t="n"/>
      <c r="L16" s="1102" t="n"/>
      <c r="M16" s="1102" t="n"/>
      <c r="N16" s="1102" t="n"/>
      <c r="O16" s="1104" t="n"/>
      <c r="P16" s="1105" t="n"/>
      <c r="Q16" s="551" t="n"/>
    </row>
    <row r="17" ht="24.75" customFormat="1" customHeight="1" s="315">
      <c r="A17" s="550" t="inlineStr">
        <is>
          <t>대가야읍</t>
        </is>
      </c>
      <c r="B17" s="1106" t="n">
        <v>5126</v>
      </c>
      <c r="C17" s="1102">
        <f>SUM(F17,I17)</f>
        <v/>
      </c>
      <c r="D17" s="1103">
        <f>SUM(G17,J17)</f>
        <v/>
      </c>
      <c r="E17" s="1103">
        <f>SUM(H17,K17)</f>
        <v/>
      </c>
      <c r="F17" s="1102">
        <f>SUM(G17:H17)</f>
        <v/>
      </c>
      <c r="G17" s="1107" t="n">
        <v>4770</v>
      </c>
      <c r="H17" s="1107" t="n">
        <v>4634</v>
      </c>
      <c r="I17" s="1102">
        <f>SUM(J17:K17)</f>
        <v/>
      </c>
      <c r="J17" s="1108" t="n">
        <v>195</v>
      </c>
      <c r="K17" s="1108" t="n">
        <v>177</v>
      </c>
      <c r="L17" s="1102">
        <f>C17/B17</f>
        <v/>
      </c>
      <c r="M17" s="1108" t="n">
        <v>2910</v>
      </c>
      <c r="N17" s="1108" t="n">
        <v>57.77</v>
      </c>
      <c r="O17" s="1104">
        <f>C17/P17</f>
        <v/>
      </c>
      <c r="P17" s="1108" t="n">
        <v>47.37</v>
      </c>
      <c r="Q17" s="551" t="inlineStr">
        <is>
          <t>Daegaya-eup</t>
        </is>
      </c>
    </row>
    <row r="18" ht="24.75" customFormat="1" customHeight="1" s="315">
      <c r="A18" s="550" t="inlineStr">
        <is>
          <t>덕 곡 면</t>
        </is>
      </c>
      <c r="B18" s="1108" t="n">
        <v>933</v>
      </c>
      <c r="C18" s="1102">
        <f>SUM(F18,I18)</f>
        <v/>
      </c>
      <c r="D18" s="1103">
        <f>SUM(G18,J18)</f>
        <v/>
      </c>
      <c r="E18" s="1103">
        <f>SUM(H18,K18)</f>
        <v/>
      </c>
      <c r="F18" s="1102">
        <f>SUM(G18:H18)</f>
        <v/>
      </c>
      <c r="G18" s="1107" t="n">
        <v>733</v>
      </c>
      <c r="H18" s="1107" t="n">
        <v>716</v>
      </c>
      <c r="I18" s="1102">
        <f>SUM(J18:K18)</f>
        <v/>
      </c>
      <c r="J18" s="1108" t="n">
        <v>20</v>
      </c>
      <c r="K18" s="1108" t="n">
        <v>11</v>
      </c>
      <c r="L18" s="1102">
        <f>C18/B18</f>
        <v/>
      </c>
      <c r="M18" s="1108" t="n">
        <v>753</v>
      </c>
      <c r="N18" s="1108" t="n">
        <v>62.81</v>
      </c>
      <c r="O18" s="1104">
        <f>C18/P18</f>
        <v/>
      </c>
      <c r="P18" s="1108" t="n">
        <v>26.61</v>
      </c>
      <c r="Q18" s="551" t="inlineStr">
        <is>
          <t>Deokgok-myeon</t>
        </is>
      </c>
    </row>
    <row r="19" ht="24.75" customFormat="1" customHeight="1" s="315">
      <c r="A19" s="550" t="inlineStr">
        <is>
          <t>운 수 면</t>
        </is>
      </c>
      <c r="B19" s="1108" t="n">
        <v>1113</v>
      </c>
      <c r="C19" s="1102">
        <f>SUM(F19,I19)</f>
        <v/>
      </c>
      <c r="D19" s="1103">
        <f>SUM(G19,J19)</f>
        <v/>
      </c>
      <c r="E19" s="1103">
        <f>SUM(H19,K19)</f>
        <v/>
      </c>
      <c r="F19" s="1102">
        <f>SUM(G19:H19)</f>
        <v/>
      </c>
      <c r="G19" s="1107" t="n">
        <v>875</v>
      </c>
      <c r="H19" s="1107" t="n">
        <v>859</v>
      </c>
      <c r="I19" s="1102">
        <f>SUM(J19:K19)</f>
        <v/>
      </c>
      <c r="J19" s="1108" t="n">
        <v>23</v>
      </c>
      <c r="K19" s="1108" t="n">
        <v>11</v>
      </c>
      <c r="L19" s="1102">
        <f>C19/B19</f>
        <v/>
      </c>
      <c r="M19" s="1108" t="n">
        <v>891</v>
      </c>
      <c r="N19" s="1108" t="n">
        <v>62.46667</v>
      </c>
      <c r="O19" s="1104">
        <f>C19/P19</f>
        <v/>
      </c>
      <c r="P19" s="1108" t="n">
        <v>45.8</v>
      </c>
      <c r="Q19" s="551" t="inlineStr">
        <is>
          <t>Unsu-myeon</t>
        </is>
      </c>
    </row>
    <row r="20" ht="24.75" customFormat="1" customHeight="1" s="315">
      <c r="A20" s="550" t="inlineStr">
        <is>
          <t>성 산 면</t>
        </is>
      </c>
      <c r="B20" s="1108" t="n">
        <v>1502</v>
      </c>
      <c r="C20" s="1102">
        <f>SUM(F20,I20)</f>
        <v/>
      </c>
      <c r="D20" s="1103">
        <f>SUM(G20,J20)</f>
        <v/>
      </c>
      <c r="E20" s="1103">
        <f>SUM(H20,K20)</f>
        <v/>
      </c>
      <c r="F20" s="1102">
        <f>SUM(G20:H20)</f>
        <v/>
      </c>
      <c r="G20" s="1107" t="n">
        <v>1366</v>
      </c>
      <c r="H20" s="1107" t="n">
        <v>1103</v>
      </c>
      <c r="I20" s="1102">
        <f>SUM(J20:K20)</f>
        <v/>
      </c>
      <c r="J20" s="1108" t="n">
        <v>265</v>
      </c>
      <c r="K20" s="1108" t="n">
        <v>29</v>
      </c>
      <c r="L20" s="1102">
        <f>C20/B20</f>
        <v/>
      </c>
      <c r="M20" s="1108" t="n">
        <v>1086</v>
      </c>
      <c r="N20" s="1108" t="n">
        <v>60.4</v>
      </c>
      <c r="O20" s="1104">
        <f>C20/P20</f>
        <v/>
      </c>
      <c r="P20" s="1108" t="n">
        <v>48.45</v>
      </c>
      <c r="Q20" s="551" t="inlineStr">
        <is>
          <t>Seongsan-myeon</t>
        </is>
      </c>
    </row>
    <row r="21" ht="24.75" customFormat="1" customHeight="1" s="315">
      <c r="A21" s="550" t="inlineStr">
        <is>
          <t>다 산 면</t>
        </is>
      </c>
      <c r="B21" s="1108" t="n">
        <v>4472</v>
      </c>
      <c r="C21" s="1102">
        <f>SUM(F21,I21)</f>
        <v/>
      </c>
      <c r="D21" s="1103">
        <f>SUM(G21,J21)</f>
        <v/>
      </c>
      <c r="E21" s="1103">
        <f>SUM(H21,K21)</f>
        <v/>
      </c>
      <c r="F21" s="1102">
        <f>SUM(G21:H21)</f>
        <v/>
      </c>
      <c r="G21" s="1107" t="n">
        <v>4354</v>
      </c>
      <c r="H21" s="1107" t="n">
        <v>4099</v>
      </c>
      <c r="I21" s="1102">
        <f>SUM(J21:K21)</f>
        <v/>
      </c>
      <c r="J21" s="1108" t="n">
        <v>850</v>
      </c>
      <c r="K21" s="1108" t="n">
        <v>120</v>
      </c>
      <c r="L21" s="1102">
        <f>C21/B21</f>
        <v/>
      </c>
      <c r="M21" s="1108" t="n">
        <v>2490</v>
      </c>
      <c r="N21" s="1108" t="n">
        <v>56.91</v>
      </c>
      <c r="O21" s="1104">
        <f>C21/P21</f>
        <v/>
      </c>
      <c r="P21" s="1108" t="n">
        <v>45.9</v>
      </c>
      <c r="Q21" s="551" t="inlineStr">
        <is>
          <t>Dasan-myeon</t>
        </is>
      </c>
    </row>
    <row r="22" ht="24.75" customFormat="1" customHeight="1" s="315">
      <c r="A22" s="550" t="inlineStr">
        <is>
          <t>개 진 면</t>
        </is>
      </c>
      <c r="B22" s="1108" t="n">
        <v>1227</v>
      </c>
      <c r="C22" s="1102">
        <f>SUM(F22,I22)</f>
        <v/>
      </c>
      <c r="D22" s="1103">
        <f>SUM(G22,J22)</f>
        <v/>
      </c>
      <c r="E22" s="1103">
        <f>SUM(H22,K22)</f>
        <v/>
      </c>
      <c r="F22" s="1102">
        <f>SUM(G22:H22)</f>
        <v/>
      </c>
      <c r="G22" s="1107" t="n">
        <v>999</v>
      </c>
      <c r="H22" s="1107" t="n">
        <v>814</v>
      </c>
      <c r="I22" s="1102">
        <f>SUM(J22:K22)</f>
        <v/>
      </c>
      <c r="J22" s="1108" t="n">
        <v>232</v>
      </c>
      <c r="K22" s="1108" t="n">
        <v>44</v>
      </c>
      <c r="L22" s="1102">
        <f>C22/B22</f>
        <v/>
      </c>
      <c r="M22" s="1108" t="n">
        <v>860</v>
      </c>
      <c r="N22" s="1108" t="n">
        <v>62.11818</v>
      </c>
      <c r="O22" s="1104">
        <f>C22/P22</f>
        <v/>
      </c>
      <c r="P22" s="1108" t="n">
        <v>39.5</v>
      </c>
      <c r="Q22" s="551" t="inlineStr">
        <is>
          <t>Gaejin-myeon</t>
        </is>
      </c>
    </row>
    <row r="23" ht="24.75" customFormat="1" customHeight="1" s="315">
      <c r="A23" s="550" t="inlineStr">
        <is>
          <t>우 곡 면</t>
        </is>
      </c>
      <c r="B23" s="1108" t="n">
        <v>935</v>
      </c>
      <c r="C23" s="1102">
        <f>SUM(F23,I23)</f>
        <v/>
      </c>
      <c r="D23" s="1103">
        <f>SUM(G23,J23)</f>
        <v/>
      </c>
      <c r="E23" s="1103">
        <f>SUM(H23,K23)</f>
        <v/>
      </c>
      <c r="F23" s="1102">
        <f>SUM(G23:H23)</f>
        <v/>
      </c>
      <c r="G23" s="1107" t="n">
        <v>796</v>
      </c>
      <c r="H23" s="1107" t="n">
        <v>732</v>
      </c>
      <c r="I23" s="1102">
        <f>SUM(J23:K23)</f>
        <v/>
      </c>
      <c r="J23" s="1108" t="n">
        <v>26</v>
      </c>
      <c r="K23" s="1108" t="n">
        <v>26</v>
      </c>
      <c r="L23" s="1102">
        <f>C23/B23</f>
        <v/>
      </c>
      <c r="M23" s="1108" t="n">
        <v>803</v>
      </c>
      <c r="N23" s="1108" t="n">
        <v>63.27692</v>
      </c>
      <c r="O23" s="1104">
        <f>C23/P23</f>
        <v/>
      </c>
      <c r="P23" s="1108" t="n">
        <v>47.02</v>
      </c>
      <c r="Q23" s="551" t="inlineStr">
        <is>
          <t>Ugok-myeon</t>
        </is>
      </c>
    </row>
    <row r="24" ht="24.75" customFormat="1" customHeight="1" s="315" thickBot="1">
      <c r="A24" s="552" t="inlineStr">
        <is>
          <t>쌍 림 면</t>
        </is>
      </c>
      <c r="B24" s="1108" t="n">
        <v>1993</v>
      </c>
      <c r="C24" s="1102">
        <f>SUM(F24,I24)</f>
        <v/>
      </c>
      <c r="D24" s="1103">
        <f>SUM(G24,J24)</f>
        <v/>
      </c>
      <c r="E24" s="1103">
        <f>SUM(H24,K24)</f>
        <v/>
      </c>
      <c r="F24" s="1102">
        <f>SUM(G24:H24)</f>
        <v/>
      </c>
      <c r="G24" s="1107" t="n">
        <v>1614</v>
      </c>
      <c r="H24" s="1107" t="n">
        <v>1598</v>
      </c>
      <c r="I24" s="1102">
        <f>SUM(J24:K24)</f>
        <v/>
      </c>
      <c r="J24" s="1108" t="n">
        <v>139</v>
      </c>
      <c r="K24" s="1108" t="n">
        <v>46</v>
      </c>
      <c r="L24" s="1102">
        <f>C24/B24</f>
        <v/>
      </c>
      <c r="M24" s="1108" t="n">
        <v>1599</v>
      </c>
      <c r="N24" s="1108" t="n">
        <v>62.25</v>
      </c>
      <c r="O24" s="1104">
        <f>C24/P24</f>
        <v/>
      </c>
      <c r="P24" s="1108" t="n">
        <v>71.45999999999999</v>
      </c>
      <c r="Q24" s="553" t="inlineStr">
        <is>
          <t>Ssangnim-myeon</t>
        </is>
      </c>
    </row>
    <row r="25" ht="15" customFormat="1" customHeight="1" s="302">
      <c r="A25" s="341" t="inlineStr">
        <is>
          <t>자료 : 투자유치과,『행정안전부 주민등록인구통계』</t>
        </is>
      </c>
      <c r="B25" s="342" t="n"/>
      <c r="C25" s="342" t="n"/>
      <c r="D25" s="342" t="n"/>
      <c r="E25" s="342" t="n"/>
      <c r="F25" s="324" t="n"/>
      <c r="G25" s="343" t="n"/>
      <c r="H25" s="324" t="n"/>
      <c r="I25" s="324" t="n"/>
      <c r="J25" s="324" t="n"/>
      <c r="K25" s="324" t="n"/>
      <c r="L25" s="324" t="n"/>
      <c r="M25" s="324" t="n"/>
      <c r="N25" s="324" t="n"/>
      <c r="O25" s="324" t="n"/>
      <c r="P25" s="324" t="n"/>
      <c r="Q25" s="324" t="n"/>
    </row>
    <row r="26" ht="15" customFormat="1" customHeight="1" s="302">
      <c r="A26" s="302" t="inlineStr">
        <is>
          <t>주 : '98년도 이후는 외국인 세대수 제외. 2016년부터 양식변경(평균연령 추가)</t>
        </is>
      </c>
      <c r="Q26" s="302" t="n"/>
    </row>
  </sheetData>
  <mergeCells count="23">
    <mergeCell ref="H9:H10"/>
    <mergeCell ref="J9:J10"/>
    <mergeCell ref="P9:P10"/>
    <mergeCell ref="O6:P8"/>
    <mergeCell ref="B6:B10"/>
    <mergeCell ref="L6:L10"/>
    <mergeCell ref="C9:C10"/>
    <mergeCell ref="E9:E10"/>
    <mergeCell ref="N8:N9"/>
    <mergeCell ref="I7:K8"/>
    <mergeCell ref="D9:D10"/>
    <mergeCell ref="F9:F10"/>
    <mergeCell ref="A3:Q3"/>
    <mergeCell ref="C6:K6"/>
    <mergeCell ref="A6:A10"/>
    <mergeCell ref="G9:G10"/>
    <mergeCell ref="G7:H8"/>
    <mergeCell ref="I9:I10"/>
    <mergeCell ref="K9:K10"/>
    <mergeCell ref="A4:Q4"/>
    <mergeCell ref="M6:M10"/>
    <mergeCell ref="C7:E8"/>
    <mergeCell ref="Q6:Q10"/>
  </mergeCells>
  <pageMargins left="0.75" right="0.75" top="1" bottom="1" header="0.5" footer="0.5"/>
  <pageSetup orientation="portrait" paperSize="9" scale="48"/>
</worksheet>
</file>

<file path=xl/worksheets/sheet5.xml><?xml version="1.0" encoding="utf-8"?>
<worksheet xmlns="http://schemas.openxmlformats.org/spreadsheetml/2006/main">
  <sheetPr codeName="Sheet8">
    <outlinePr summaryBelow="1" summaryRight="1"/>
    <pageSetUpPr/>
  </sheetPr>
  <dimension ref="A1:ID43"/>
  <sheetViews>
    <sheetView showGridLines="0" view="pageBreakPreview" zoomScaleNormal="100" zoomScaleSheetLayoutView="100" workbookViewId="0">
      <selection activeCell="I17" sqref="I17"/>
    </sheetView>
  </sheetViews>
  <sheetFormatPr baseColWidth="8" defaultRowHeight="11.25"/>
  <cols>
    <col width="9.33203125" customWidth="1" style="315" min="1" max="1"/>
    <col width="3.21875" customWidth="1" style="315" min="2" max="2"/>
    <col width="6.77734375" customWidth="1" style="315" min="3" max="8"/>
    <col width="6.77734375" customWidth="1" style="630" min="9" max="9"/>
    <col width="6.77734375" customWidth="1" style="315" min="10" max="12"/>
    <col width="9.33203125" customWidth="1" style="315" min="13" max="13"/>
    <col width="3.21875" customWidth="1" style="315" min="14" max="14"/>
    <col width="6.77734375" customWidth="1" style="315" min="15" max="20"/>
    <col width="6.77734375" customWidth="1" style="630" min="21" max="21"/>
    <col width="6.77734375" customWidth="1" style="315" min="22" max="24"/>
    <col width="9.33203125" customWidth="1" style="315" min="25" max="25"/>
    <col width="6.33203125" customWidth="1" style="315" min="26" max="26"/>
    <col width="8.88671875" customWidth="1" style="315" min="27" max="16384"/>
  </cols>
  <sheetData>
    <row r="1" ht="15" customFormat="1" customHeight="1" s="302">
      <c r="A1" s="522" t="inlineStr">
        <is>
          <t>Ⅲ. 인 구</t>
        </is>
      </c>
      <c r="I1" s="628" t="n"/>
      <c r="M1" s="302" t="n"/>
      <c r="N1" s="302" t="n"/>
      <c r="O1" s="302" t="n"/>
      <c r="P1" s="302" t="n"/>
      <c r="Q1" s="302" t="n"/>
      <c r="R1" s="302" t="n"/>
      <c r="S1" s="302" t="n"/>
      <c r="T1" s="302" t="n"/>
      <c r="U1" s="628" t="n"/>
      <c r="V1" s="404" t="n"/>
      <c r="W1" s="302" t="n"/>
      <c r="X1" s="302" t="n"/>
      <c r="Y1" s="302" t="n"/>
      <c r="Z1" s="405" t="inlineStr">
        <is>
          <t>Ⅲ. Population</t>
        </is>
      </c>
    </row>
    <row r="2" ht="15" customFormat="1" customHeight="1" s="302">
      <c r="A2" s="522" t="n"/>
      <c r="I2" s="628" t="n"/>
      <c r="M2" s="302" t="n"/>
      <c r="N2" s="302" t="n"/>
      <c r="O2" s="302" t="n"/>
      <c r="P2" s="302" t="n"/>
      <c r="Q2" s="302" t="n"/>
      <c r="R2" s="302" t="n"/>
      <c r="S2" s="302" t="n"/>
      <c r="T2" s="302" t="n"/>
      <c r="U2" s="628" t="n"/>
      <c r="V2" s="404" t="n"/>
      <c r="W2" s="302" t="n"/>
      <c r="X2" s="302" t="n"/>
      <c r="Y2" s="302" t="n"/>
      <c r="Z2" s="405" t="n"/>
    </row>
    <row r="3" ht="24.95" customFormat="1" customHeight="1" s="409">
      <c r="A3" s="723" t="inlineStr">
        <is>
          <t>3. 연령(5세별) 및 성별 인구</t>
        </is>
      </c>
      <c r="AA3" s="410" t="n"/>
      <c r="AB3" s="410" t="n"/>
      <c r="AC3" s="410" t="n"/>
      <c r="AD3" s="410" t="n"/>
      <c r="AE3" s="410" t="n"/>
      <c r="AF3" s="410" t="n"/>
      <c r="AG3" s="410" t="n"/>
      <c r="AH3" s="410" t="n"/>
      <c r="AI3" s="410" t="n"/>
      <c r="AJ3" s="410" t="n"/>
    </row>
    <row r="4" ht="24.95" customFormat="1" customHeight="1" s="474">
      <c r="A4" s="725" t="inlineStr">
        <is>
          <t xml:space="preserve">3. Population by Age (5-year Age Group) and Gender </t>
        </is>
      </c>
      <c r="Z4" s="1041" t="n"/>
    </row>
    <row r="5" ht="15" customFormat="1" customHeight="1" s="302" thickBot="1">
      <c r="A5" s="398" t="inlineStr">
        <is>
          <t>단위 : 명, %</t>
        </is>
      </c>
      <c r="I5" s="628" t="n"/>
      <c r="K5" s="406" t="n"/>
      <c r="L5" s="406" t="n"/>
      <c r="M5" s="302" t="n"/>
      <c r="N5" s="302" t="n"/>
      <c r="O5" s="730" t="n"/>
      <c r="P5" s="1033" t="n"/>
      <c r="Q5" s="302" t="n"/>
      <c r="R5" s="302" t="n"/>
      <c r="S5" s="302" t="n"/>
      <c r="T5" s="302" t="n"/>
      <c r="U5" s="628" t="n"/>
      <c r="V5" s="406" t="n"/>
      <c r="W5" s="302" t="n"/>
      <c r="X5" s="302" t="n"/>
      <c r="Y5" s="302" t="n"/>
      <c r="Z5" s="407" t="inlineStr">
        <is>
          <t>Unit : person, %</t>
        </is>
      </c>
    </row>
    <row r="6" ht="13.5" customFormat="1" customHeight="1" s="315">
      <c r="A6" s="1133" t="inlineStr">
        <is>
          <t>총  계
성  별
5세계급별</t>
        </is>
      </c>
      <c r="B6" s="1111" t="n"/>
      <c r="C6" s="1134" t="n">
        <v>2020</v>
      </c>
      <c r="D6" s="1083" t="n"/>
      <c r="E6" s="1135" t="n">
        <v>2021</v>
      </c>
      <c r="F6" s="1083" t="n"/>
      <c r="G6" s="1136" t="n">
        <v>2022</v>
      </c>
      <c r="H6" s="1083" t="n"/>
      <c r="I6" s="1137" t="n">
        <v>2023</v>
      </c>
      <c r="J6" s="1111" t="n"/>
      <c r="K6" s="1137" t="n">
        <v>2024</v>
      </c>
      <c r="L6" s="1111" t="n"/>
      <c r="M6" s="720" t="n"/>
      <c r="N6" s="1111" t="n"/>
      <c r="O6" s="1134" t="n">
        <v>2020</v>
      </c>
      <c r="P6" s="1083" t="n"/>
      <c r="Q6" s="1135" t="n">
        <v>2021</v>
      </c>
      <c r="R6" s="1083" t="n"/>
      <c r="S6" s="1136" t="n">
        <v>2022</v>
      </c>
      <c r="T6" s="1083" t="n"/>
      <c r="U6" s="1137" t="n">
        <v>2023</v>
      </c>
      <c r="V6" s="1111" t="n"/>
      <c r="W6" s="1137" t="n">
        <v>2024</v>
      </c>
      <c r="X6" s="1111" t="n"/>
      <c r="Y6" s="1138" t="inlineStr">
        <is>
          <t>Gender &amp; Five
Year Age Groups</t>
        </is>
      </c>
      <c r="Z6" s="1111" t="n"/>
    </row>
    <row r="7" ht="13.5" customFormat="1" customHeight="1" s="315">
      <c r="B7" s="1041" t="n"/>
      <c r="C7" s="1099" t="n"/>
      <c r="D7" s="1047" t="n"/>
      <c r="E7" s="1092" t="n"/>
      <c r="F7" s="1047" t="n"/>
      <c r="G7" s="1092" t="n"/>
      <c r="H7" s="1047" t="n"/>
      <c r="I7" s="1091" t="n"/>
      <c r="J7" s="1139" t="n"/>
      <c r="K7" s="1091" t="n"/>
      <c r="L7" s="1139" t="n"/>
      <c r="M7" s="728" t="inlineStr">
        <is>
          <t xml:space="preserve">성 별 및 </t>
        </is>
      </c>
      <c r="N7" s="1041" t="n"/>
      <c r="O7" s="1099" t="n"/>
      <c r="P7" s="1047" t="n"/>
      <c r="Q7" s="1092" t="n"/>
      <c r="R7" s="1047" t="n"/>
      <c r="S7" s="1092" t="n"/>
      <c r="T7" s="1047" t="n"/>
      <c r="U7" s="1091" t="n"/>
      <c r="V7" s="1139" t="n"/>
      <c r="W7" s="1091" t="n"/>
      <c r="X7" s="1139" t="n"/>
      <c r="Y7" s="1045" t="n"/>
      <c r="Z7" s="1041" t="n"/>
    </row>
    <row r="8" ht="20.1" customFormat="1" customHeight="1" s="315">
      <c r="B8" s="1041" t="n"/>
      <c r="C8" s="1140" t="inlineStr">
        <is>
          <t>인구
Population</t>
        </is>
      </c>
      <c r="D8" s="1141" t="inlineStr">
        <is>
          <t>구성비
Composition</t>
        </is>
      </c>
      <c r="E8" s="1141" t="inlineStr">
        <is>
          <t>인구
Population</t>
        </is>
      </c>
      <c r="F8" s="1141" t="inlineStr">
        <is>
          <t>구성비
Composition</t>
        </is>
      </c>
      <c r="G8" s="1142" t="inlineStr">
        <is>
          <t>인구
Population</t>
        </is>
      </c>
      <c r="H8" s="1142" t="inlineStr">
        <is>
          <t>구성비
Composition</t>
        </is>
      </c>
      <c r="I8" s="1143" t="inlineStr">
        <is>
          <t>인구
Population</t>
        </is>
      </c>
      <c r="J8" s="1144" t="inlineStr">
        <is>
          <t>구성비
Composition</t>
        </is>
      </c>
      <c r="K8" s="1145" t="inlineStr">
        <is>
          <t>인구
Population</t>
        </is>
      </c>
      <c r="L8" s="1144" t="inlineStr">
        <is>
          <t>구성비
Composition</t>
        </is>
      </c>
      <c r="M8" s="728" t="inlineStr">
        <is>
          <t>5세 계급별</t>
        </is>
      </c>
      <c r="N8" s="1041" t="n"/>
      <c r="O8" s="1140" t="inlineStr">
        <is>
          <t>인구
Population</t>
        </is>
      </c>
      <c r="P8" s="1141" t="inlineStr">
        <is>
          <t>구성비
Composition</t>
        </is>
      </c>
      <c r="Q8" s="1141" t="inlineStr">
        <is>
          <t>인구
Population</t>
        </is>
      </c>
      <c r="R8" s="1141" t="inlineStr">
        <is>
          <t>구성비
Composition</t>
        </is>
      </c>
      <c r="S8" s="1142" t="inlineStr">
        <is>
          <t>인구
Population</t>
        </is>
      </c>
      <c r="T8" s="1142" t="inlineStr">
        <is>
          <t>구성비
Composition</t>
        </is>
      </c>
      <c r="U8" s="1141" t="inlineStr">
        <is>
          <t>인구
Population</t>
        </is>
      </c>
      <c r="V8" s="1142" t="inlineStr">
        <is>
          <t>구성비
Composition</t>
        </is>
      </c>
      <c r="W8" s="1142" t="inlineStr">
        <is>
          <t>인구
Population</t>
        </is>
      </c>
      <c r="X8" s="1142" t="inlineStr">
        <is>
          <t>구성비
Composition</t>
        </is>
      </c>
      <c r="Y8" s="1045" t="n"/>
      <c r="Z8" s="1041" t="n"/>
    </row>
    <row r="9" ht="20.1" customFormat="1" customHeight="1" s="315">
      <c r="A9" s="1096" t="n"/>
      <c r="B9" s="1046" t="n"/>
      <c r="C9" s="1097" t="n"/>
      <c r="D9" s="1050" t="n"/>
      <c r="E9" s="1050" t="n"/>
      <c r="F9" s="1050" t="n"/>
      <c r="G9" s="1050" t="n"/>
      <c r="H9" s="1050" t="n"/>
      <c r="I9" s="1049" t="n"/>
      <c r="J9" s="1146" t="n"/>
      <c r="K9" s="1049" t="n"/>
      <c r="L9" s="1146" t="n"/>
      <c r="M9" s="670" t="n"/>
      <c r="N9" s="654" t="n"/>
      <c r="O9" s="1097" t="n"/>
      <c r="P9" s="1050" t="n"/>
      <c r="Q9" s="1050" t="n"/>
      <c r="R9" s="1050" t="n"/>
      <c r="S9" s="1050" t="n"/>
      <c r="T9" s="1050" t="n"/>
      <c r="U9" s="1050" t="n"/>
      <c r="V9" s="1050" t="n"/>
      <c r="W9" s="1050" t="n"/>
      <c r="X9" s="1050" t="n"/>
      <c r="Y9" s="1051" t="n"/>
      <c r="Z9" s="1046" t="n"/>
    </row>
    <row r="10" ht="18" customFormat="1" customHeight="1" s="393">
      <c r="A10" s="554" t="inlineStr">
        <is>
          <t xml:space="preserve"> </t>
        </is>
      </c>
      <c r="B10" s="555" t="inlineStr">
        <is>
          <t>계</t>
        </is>
      </c>
      <c r="C10" s="1147" t="n">
        <v>31361</v>
      </c>
      <c r="D10" s="1148" t="n">
        <v>100</v>
      </c>
      <c r="E10" s="1147">
        <f>SUM(E13,E16,E19,E22,E25,E28,E31,E34,E37,Q10,Q13,Q16,Q19,Q22,Q25,Q28,Q31,Q34,Q37)</f>
        <v/>
      </c>
      <c r="F10" s="1148">
        <f>E10/$I$10*100</f>
        <v/>
      </c>
      <c r="G10" s="1149">
        <f>SUM(G13,G16,G19,G22,G25,G28,G31,G34,G37,S10,S13,S16,S19,S22,S25,S28,S31,S34,S37)</f>
        <v/>
      </c>
      <c r="H10" s="1150">
        <f>G10/$I$10*100</f>
        <v/>
      </c>
      <c r="I10" s="1147">
        <f>SUM(I13,I16,I19,I22,I25,I28,I31,I34,I37,U10,U13,U16,U19,U22,U25,U28,U31,U34,U37)</f>
        <v/>
      </c>
      <c r="J10" s="1150">
        <f>I10/$K$10*100</f>
        <v/>
      </c>
      <c r="K10" s="1149">
        <f>SUM(K13,K16,K19,K22,K25,K28,K31,K34,K37,W10,W13,W16,W19,W22,W25,W28,W31,W34,W37)</f>
        <v/>
      </c>
      <c r="L10" s="1150">
        <f>K10/$K$10*100</f>
        <v/>
      </c>
      <c r="M10" s="557" t="inlineStr">
        <is>
          <t xml:space="preserve"> </t>
        </is>
      </c>
      <c r="N10" s="558" t="inlineStr">
        <is>
          <t>계</t>
        </is>
      </c>
      <c r="O10" s="1151" t="n">
        <v>2274</v>
      </c>
      <c r="P10" s="1148" t="n">
        <v>7.251044290679507</v>
      </c>
      <c r="Q10" s="1151">
        <f>SUM(Q11:Q12)</f>
        <v/>
      </c>
      <c r="R10" s="1148">
        <f>Q10/$I$10*100</f>
        <v/>
      </c>
      <c r="S10" s="1151">
        <f>SUM(S11:S12)</f>
        <v/>
      </c>
      <c r="T10" s="1152">
        <f>S10/$I$10*100</f>
        <v/>
      </c>
      <c r="U10" s="1151">
        <f>SUM(U11:U12)</f>
        <v/>
      </c>
      <c r="V10" s="1148">
        <f>U10/$K$10*100</f>
        <v/>
      </c>
      <c r="W10" s="1153">
        <f>SUM(W11:W12)</f>
        <v/>
      </c>
      <c r="X10" s="1148">
        <f>W10/$K$10*100</f>
        <v/>
      </c>
      <c r="Y10" s="758" t="inlineStr">
        <is>
          <t>45 ∼ 49 Years</t>
        </is>
      </c>
      <c r="Z10" s="560" t="inlineStr">
        <is>
          <t>Total</t>
        </is>
      </c>
    </row>
    <row r="11" ht="18" customFormat="1" customHeight="1" s="302">
      <c r="A11" s="561" t="inlineStr">
        <is>
          <t xml:space="preserve">  총  계</t>
        </is>
      </c>
      <c r="B11" s="71" t="inlineStr">
        <is>
          <t>남</t>
        </is>
      </c>
      <c r="C11" s="1063" t="n">
        <v>16074</v>
      </c>
      <c r="D11" s="1154" t="n">
        <v>51.25474315232294</v>
      </c>
      <c r="E11" s="1063">
        <f>SUM(E14,E17,E20,E23,E26,E29,E32,E35,E38,Q11,Q14,Q17,Q20,Q23,Q26,Q29,Q32,Q35,Q38)</f>
        <v/>
      </c>
      <c r="F11" s="1155">
        <f>E11/$I$10*100</f>
        <v/>
      </c>
      <c r="G11" s="1061">
        <f>SUM(G14,G17,G20,G23,G26,G29,G32,G35,G38,S11,S14,S17,S20,S23,S26,S29,S32,S35,S38)</f>
        <v/>
      </c>
      <c r="H11" s="1156">
        <f>G11/$I$10*100</f>
        <v/>
      </c>
      <c r="I11" s="1063">
        <f>SUM(I14,I17,I20,I23,I26,I29,I32,I35,I38,U11,U14,U17,U20,U23,U26,U29,U32,U35,U38)</f>
        <v/>
      </c>
      <c r="J11" s="1157">
        <f>I11/$K$10*100</f>
        <v/>
      </c>
      <c r="K11" s="1158">
        <f>SUM(K14,K17,K20,K23,K26,K29,K32,K35,K38,W11,W14,W17,W20,W23,W26,W29,W32,W35,W38)</f>
        <v/>
      </c>
      <c r="L11" s="1157">
        <f>K11/$K$10*100</f>
        <v/>
      </c>
      <c r="M11" s="765" t="inlineStr">
        <is>
          <t>45세∼49세</t>
        </is>
      </c>
      <c r="N11" s="565" t="inlineStr">
        <is>
          <t>남</t>
        </is>
      </c>
      <c r="O11" s="1159" t="n">
        <v>1283</v>
      </c>
      <c r="P11" s="1154" t="n">
        <v>4.091068524600618</v>
      </c>
      <c r="Q11" s="1159" t="n">
        <v>1165</v>
      </c>
      <c r="R11" s="1155">
        <f>Q11/$I$10*100</f>
        <v/>
      </c>
      <c r="S11" s="1159" t="n">
        <v>1072</v>
      </c>
      <c r="T11" s="1160">
        <f>S11/$I$10*100</f>
        <v/>
      </c>
      <c r="U11" s="1159" t="n">
        <v>960</v>
      </c>
      <c r="V11" s="1154">
        <f>U11/$K$10*100</f>
        <v/>
      </c>
      <c r="W11" s="1161" t="n">
        <v>927</v>
      </c>
      <c r="X11" s="1154">
        <f>W11/$K$10*100</f>
        <v/>
      </c>
      <c r="Y11" s="1084" t="n"/>
      <c r="Z11" s="565" t="inlineStr">
        <is>
          <t>Male</t>
        </is>
      </c>
    </row>
    <row r="12" ht="18" customFormat="1" customHeight="1" s="302">
      <c r="A12" s="561" t="n"/>
      <c r="B12" s="71" t="inlineStr">
        <is>
          <t>여</t>
        </is>
      </c>
      <c r="C12" s="1063" t="n">
        <v>15287</v>
      </c>
      <c r="D12" s="1154" t="n">
        <v>48.74525684767705</v>
      </c>
      <c r="E12" s="1063">
        <f>SUM(E15,E18,E21,E24,E27,E30,E33,E36,E39,Q12,Q15,Q18,Q21,Q24,Q27,Q30,Q33,Q36,Q39)</f>
        <v/>
      </c>
      <c r="F12" s="1162">
        <f>E12/$I$10*100</f>
        <v/>
      </c>
      <c r="G12" s="1163">
        <f>SUM(G15,G18,G21,G24,G27,G30,G33,G36,G39,S12,S15,S18,S21,S24,S27,S30,S33,S36,S39)</f>
        <v/>
      </c>
      <c r="H12" s="1164">
        <f>G12/$I$10*100</f>
        <v/>
      </c>
      <c r="I12" s="1165">
        <f>SUM(I15,I18,I21,I24,I27,I30,I33,I36,I39,U12,U15,U18,U21,U24,U27,U30,U33,U36,U39)</f>
        <v/>
      </c>
      <c r="J12" s="1157">
        <f>I12/$K$10*100</f>
        <v/>
      </c>
      <c r="K12" s="1166">
        <f>SUM(K15,K18,K21,K24,K27,K30,K33,K36,K39,W12,W15,W18,W21,W24,W27,W30,W33,W36,W39)</f>
        <v/>
      </c>
      <c r="L12" s="1157">
        <f>K12/$K$10*100</f>
        <v/>
      </c>
      <c r="M12" s="765" t="n"/>
      <c r="N12" s="565" t="inlineStr">
        <is>
          <t>여</t>
        </is>
      </c>
      <c r="O12" s="1159" t="n">
        <v>991</v>
      </c>
      <c r="P12" s="1154" t="n">
        <v>3.159975766078888</v>
      </c>
      <c r="Q12" s="1159" t="n">
        <v>868</v>
      </c>
      <c r="R12" s="1155">
        <f>Q12/$I$10*100</f>
        <v/>
      </c>
      <c r="S12" s="1159" t="n">
        <v>836</v>
      </c>
      <c r="T12" s="1160">
        <f>S12/$I$10*100</f>
        <v/>
      </c>
      <c r="U12" s="1167" t="n">
        <v>777</v>
      </c>
      <c r="V12" s="1168">
        <f>U12/$K$10*100</f>
        <v/>
      </c>
      <c r="W12" s="1169" t="n">
        <v>761</v>
      </c>
      <c r="X12" s="1170">
        <f>W12/$K$10*100</f>
        <v/>
      </c>
      <c r="Y12" s="1084" t="n"/>
      <c r="Z12" s="565" t="inlineStr">
        <is>
          <t>Female</t>
        </is>
      </c>
    </row>
    <row r="13" ht="18" customFormat="1" customHeight="1" s="191">
      <c r="A13" s="570" t="inlineStr">
        <is>
          <t xml:space="preserve"> </t>
        </is>
      </c>
      <c r="B13" s="571" t="inlineStr">
        <is>
          <t>계</t>
        </is>
      </c>
      <c r="C13" s="1171" t="n">
        <v>600</v>
      </c>
      <c r="D13" s="1172" t="n">
        <v>1.913204298332324</v>
      </c>
      <c r="E13" s="1171">
        <f>SUM(E14:E15)</f>
        <v/>
      </c>
      <c r="F13" s="1155">
        <f>E13/$I$10*100</f>
        <v/>
      </c>
      <c r="G13" s="1173">
        <f>SUM(G14:G15)</f>
        <v/>
      </c>
      <c r="H13" s="1174">
        <f>G13/$I$10*100</f>
        <v/>
      </c>
      <c r="I13" s="1175">
        <f>SUM(I14:I15)</f>
        <v/>
      </c>
      <c r="J13" s="1176">
        <f>I13/$K$10*100</f>
        <v/>
      </c>
      <c r="K13" s="1173">
        <f>SUM(K14:K15)</f>
        <v/>
      </c>
      <c r="L13" s="1176">
        <f>K13/$K$10*100</f>
        <v/>
      </c>
      <c r="M13" s="574" t="inlineStr">
        <is>
          <t xml:space="preserve"> </t>
        </is>
      </c>
      <c r="N13" s="560" t="inlineStr">
        <is>
          <t>계</t>
        </is>
      </c>
      <c r="O13" s="1177" t="n">
        <v>2670</v>
      </c>
      <c r="P13" s="1178" t="n">
        <v>8.51375912757884</v>
      </c>
      <c r="Q13" s="1177">
        <f>SUM(Q14:Q15)</f>
        <v/>
      </c>
      <c r="R13" s="1172">
        <f>Q13/$I$10*100</f>
        <v/>
      </c>
      <c r="S13" s="1177">
        <f>SUM(S14:S15)</f>
        <v/>
      </c>
      <c r="T13" s="1160">
        <f>S13/$I$10*100</f>
        <v/>
      </c>
      <c r="U13" s="1177">
        <f>SUM(U14:U15)</f>
        <v/>
      </c>
      <c r="V13" s="1154">
        <f>U13/$K$10*100</f>
        <v/>
      </c>
      <c r="W13" s="1177">
        <f>SUM(W14:W15)</f>
        <v/>
      </c>
      <c r="X13" s="1154">
        <f>W13/$K$10*100</f>
        <v/>
      </c>
      <c r="Y13" s="1179" t="inlineStr">
        <is>
          <t>50 ∼ 54 Years</t>
        </is>
      </c>
      <c r="Z13" s="560" t="inlineStr">
        <is>
          <t>Total</t>
        </is>
      </c>
      <c r="AA13" s="393" t="n"/>
      <c r="AB13" s="393" t="n"/>
      <c r="AC13" s="393" t="n"/>
      <c r="AD13" s="393" t="n"/>
      <c r="AE13" s="393" t="n"/>
      <c r="AF13" s="393" t="n"/>
      <c r="AG13" s="393" t="n"/>
      <c r="AH13" s="393" t="n"/>
      <c r="AI13" s="393" t="n"/>
      <c r="AJ13" s="393" t="n"/>
      <c r="AK13" s="393" t="n"/>
      <c r="AL13" s="393" t="n"/>
      <c r="AM13" s="393" t="n"/>
      <c r="AN13" s="393" t="n"/>
      <c r="AO13" s="393" t="n"/>
      <c r="AP13" s="393" t="n"/>
      <c r="AQ13" s="393" t="n"/>
      <c r="AR13" s="393" t="n"/>
      <c r="AS13" s="393" t="n"/>
      <c r="AT13" s="393" t="n"/>
      <c r="AU13" s="393" t="n"/>
      <c r="AV13" s="393" t="n"/>
      <c r="AW13" s="393" t="n"/>
      <c r="AX13" s="393" t="n"/>
      <c r="AY13" s="393" t="n"/>
      <c r="AZ13" s="393" t="n"/>
      <c r="BA13" s="393" t="n"/>
      <c r="BB13" s="393" t="n"/>
      <c r="BC13" s="393" t="n"/>
      <c r="BD13" s="393" t="n"/>
      <c r="BE13" s="393" t="n"/>
      <c r="BF13" s="393" t="n"/>
      <c r="BG13" s="393" t="n"/>
      <c r="BH13" s="393" t="n"/>
      <c r="BI13" s="393" t="n"/>
      <c r="BJ13" s="393" t="n"/>
      <c r="BK13" s="393" t="n"/>
      <c r="BL13" s="393" t="n"/>
      <c r="BM13" s="393" t="n"/>
      <c r="BN13" s="393" t="n"/>
      <c r="BO13" s="393" t="n"/>
      <c r="BP13" s="393" t="n"/>
      <c r="BQ13" s="393" t="n"/>
      <c r="BR13" s="393" t="n"/>
      <c r="BS13" s="393" t="n"/>
      <c r="BT13" s="393" t="n"/>
      <c r="BU13" s="393" t="n"/>
      <c r="BV13" s="393" t="n"/>
      <c r="BW13" s="393" t="n"/>
      <c r="BX13" s="393" t="n"/>
      <c r="BY13" s="393" t="n"/>
      <c r="BZ13" s="393" t="n"/>
      <c r="CA13" s="393" t="n"/>
      <c r="CB13" s="393" t="n"/>
      <c r="CC13" s="393" t="n"/>
      <c r="CD13" s="393" t="n"/>
      <c r="CE13" s="393" t="n"/>
      <c r="CF13" s="393" t="n"/>
      <c r="CG13" s="393" t="n"/>
      <c r="CH13" s="393" t="n"/>
      <c r="CI13" s="393" t="n"/>
      <c r="CJ13" s="393" t="n"/>
      <c r="CK13" s="393" t="n"/>
      <c r="CL13" s="393" t="n"/>
      <c r="CM13" s="393" t="n"/>
      <c r="CN13" s="393" t="n"/>
      <c r="CO13" s="393" t="n"/>
      <c r="CP13" s="393" t="n"/>
      <c r="CQ13" s="393" t="n"/>
      <c r="CR13" s="393" t="n"/>
      <c r="CS13" s="393" t="n"/>
      <c r="CT13" s="393" t="n"/>
      <c r="CU13" s="393" t="n"/>
      <c r="CV13" s="393" t="n"/>
      <c r="CW13" s="393" t="n"/>
      <c r="CX13" s="393" t="n"/>
      <c r="CY13" s="393" t="n"/>
      <c r="CZ13" s="393" t="n"/>
      <c r="DA13" s="393" t="n"/>
      <c r="DB13" s="393" t="n"/>
      <c r="DC13" s="393" t="n"/>
      <c r="DD13" s="393" t="n"/>
      <c r="DE13" s="393" t="n"/>
      <c r="DF13" s="393" t="n"/>
      <c r="DG13" s="393" t="n"/>
      <c r="DH13" s="393" t="n"/>
      <c r="DI13" s="393" t="n"/>
      <c r="DJ13" s="393" t="n"/>
      <c r="DK13" s="393" t="n"/>
      <c r="DL13" s="393" t="n"/>
      <c r="DM13" s="393" t="n"/>
      <c r="DN13" s="393" t="n"/>
      <c r="DO13" s="393" t="n"/>
      <c r="DP13" s="393" t="n"/>
      <c r="DQ13" s="393" t="n"/>
      <c r="DR13" s="393" t="n"/>
      <c r="DS13" s="393" t="n"/>
      <c r="DT13" s="393" t="n"/>
      <c r="DU13" s="393" t="n"/>
      <c r="DV13" s="393" t="n"/>
      <c r="DW13" s="393" t="n"/>
      <c r="DX13" s="393" t="n"/>
      <c r="DY13" s="393" t="n"/>
      <c r="DZ13" s="393" t="n"/>
      <c r="EA13" s="393" t="n"/>
      <c r="EB13" s="393" t="n"/>
      <c r="EC13" s="393" t="n"/>
      <c r="ED13" s="393" t="n"/>
      <c r="EE13" s="393" t="n"/>
      <c r="EF13" s="393" t="n"/>
      <c r="EG13" s="393" t="n"/>
      <c r="EH13" s="393" t="n"/>
      <c r="EI13" s="393" t="n"/>
      <c r="EJ13" s="393" t="n"/>
      <c r="EK13" s="393" t="n"/>
      <c r="EL13" s="393" t="n"/>
      <c r="EM13" s="393" t="n"/>
      <c r="EN13" s="393" t="n"/>
      <c r="EO13" s="393" t="n"/>
      <c r="EP13" s="393" t="n"/>
      <c r="EQ13" s="393" t="n"/>
      <c r="ER13" s="393" t="n"/>
      <c r="ES13" s="393" t="n"/>
      <c r="ET13" s="393" t="n"/>
      <c r="EU13" s="393" t="n"/>
      <c r="EV13" s="393" t="n"/>
      <c r="EW13" s="393" t="n"/>
      <c r="EX13" s="393" t="n"/>
      <c r="EY13" s="393" t="n"/>
      <c r="EZ13" s="393" t="n"/>
      <c r="FA13" s="393" t="n"/>
      <c r="FB13" s="393" t="n"/>
      <c r="FC13" s="393" t="n"/>
      <c r="FD13" s="393" t="n"/>
      <c r="FE13" s="393" t="n"/>
      <c r="FF13" s="393" t="n"/>
      <c r="FG13" s="393" t="n"/>
      <c r="FH13" s="393" t="n"/>
      <c r="FI13" s="393" t="n"/>
      <c r="FJ13" s="393" t="n"/>
      <c r="FK13" s="393" t="n"/>
      <c r="FL13" s="393" t="n"/>
      <c r="FM13" s="393" t="n"/>
      <c r="FN13" s="393" t="n"/>
      <c r="FO13" s="393" t="n"/>
      <c r="FP13" s="393" t="n"/>
      <c r="FQ13" s="393" t="n"/>
      <c r="FR13" s="393" t="n"/>
      <c r="FS13" s="393" t="n"/>
      <c r="FT13" s="393" t="n"/>
      <c r="FU13" s="393" t="n"/>
      <c r="FV13" s="393" t="n"/>
      <c r="FW13" s="393" t="n"/>
      <c r="FX13" s="393" t="n"/>
      <c r="FY13" s="393" t="n"/>
      <c r="FZ13" s="393" t="n"/>
      <c r="GA13" s="393" t="n"/>
      <c r="GB13" s="393" t="n"/>
      <c r="GC13" s="393" t="n"/>
      <c r="GD13" s="393" t="n"/>
      <c r="GE13" s="393" t="n"/>
      <c r="GF13" s="393" t="n"/>
      <c r="GG13" s="393" t="n"/>
      <c r="GH13" s="393" t="n"/>
      <c r="GI13" s="393" t="n"/>
      <c r="GJ13" s="393" t="n"/>
      <c r="GK13" s="393" t="n"/>
      <c r="GL13" s="393" t="n"/>
      <c r="GM13" s="393" t="n"/>
      <c r="GN13" s="393" t="n"/>
      <c r="GO13" s="393" t="n"/>
      <c r="GP13" s="393" t="n"/>
      <c r="GQ13" s="393" t="n"/>
      <c r="GR13" s="393" t="n"/>
      <c r="GS13" s="393" t="n"/>
      <c r="GT13" s="393" t="n"/>
      <c r="GU13" s="393" t="n"/>
      <c r="GV13" s="393" t="n"/>
      <c r="GW13" s="393" t="n"/>
      <c r="GX13" s="393" t="n"/>
      <c r="GY13" s="393" t="n"/>
      <c r="GZ13" s="393" t="n"/>
      <c r="HA13" s="393" t="n"/>
      <c r="HB13" s="393" t="n"/>
      <c r="HC13" s="393" t="n"/>
      <c r="HD13" s="393" t="n"/>
      <c r="HE13" s="393" t="n"/>
      <c r="HF13" s="393" t="n"/>
      <c r="HG13" s="393" t="n"/>
      <c r="HH13" s="393" t="n"/>
      <c r="HI13" s="393" t="n"/>
      <c r="HJ13" s="393" t="n"/>
      <c r="HK13" s="393" t="n"/>
      <c r="HL13" s="393" t="n"/>
      <c r="HM13" s="393" t="n"/>
      <c r="HN13" s="393" t="n"/>
      <c r="HO13" s="393" t="n"/>
      <c r="HP13" s="393" t="n"/>
      <c r="HQ13" s="393" t="n"/>
      <c r="HR13" s="393" t="n"/>
      <c r="HS13" s="393" t="n"/>
      <c r="HT13" s="393" t="n"/>
      <c r="HU13" s="393" t="n"/>
      <c r="HV13" s="393" t="n"/>
      <c r="HW13" s="393" t="n"/>
      <c r="HX13" s="393" t="n"/>
      <c r="HY13" s="393" t="n"/>
      <c r="HZ13" s="393" t="n"/>
      <c r="IA13" s="393" t="n"/>
      <c r="IB13" s="393" t="n"/>
      <c r="IC13" s="393" t="n"/>
      <c r="ID13" s="393" t="n"/>
    </row>
    <row r="14" ht="18" customFormat="1" customHeight="1" s="302">
      <c r="A14" s="561" t="inlineStr">
        <is>
          <t xml:space="preserve">  0세 ∼4 세</t>
        </is>
      </c>
      <c r="B14" s="71" t="inlineStr">
        <is>
          <t>남</t>
        </is>
      </c>
      <c r="C14" s="1063" t="n">
        <v>299</v>
      </c>
      <c r="D14" s="1155" t="n">
        <v>0.9534134753356078</v>
      </c>
      <c r="E14" s="1063" t="n">
        <v>279</v>
      </c>
      <c r="F14" s="1155">
        <f>E14/$I$10*100</f>
        <v/>
      </c>
      <c r="G14" s="1063" t="n">
        <v>237</v>
      </c>
      <c r="H14" s="1174">
        <f>G14/$I$10*100</f>
        <v/>
      </c>
      <c r="I14" s="1063" t="n">
        <v>215</v>
      </c>
      <c r="J14" s="1156">
        <f>I14/$K$10*100</f>
        <v/>
      </c>
      <c r="K14" s="1161" t="n">
        <v>211</v>
      </c>
      <c r="L14" s="1156">
        <f>K14/$K$10*100</f>
        <v/>
      </c>
      <c r="M14" s="765" t="inlineStr">
        <is>
          <t xml:space="preserve"> 50세∼54세 </t>
        </is>
      </c>
      <c r="N14" s="565" t="inlineStr">
        <is>
          <t>남</t>
        </is>
      </c>
      <c r="O14" s="1159" t="n">
        <v>1545</v>
      </c>
      <c r="P14" s="1154" t="n">
        <v>4.926501068205734</v>
      </c>
      <c r="Q14" s="1159" t="n">
        <v>1530</v>
      </c>
      <c r="R14" s="1155">
        <f>Q14/$I$10*100</f>
        <v/>
      </c>
      <c r="S14" s="1159" t="n">
        <v>1516</v>
      </c>
      <c r="T14" s="1160">
        <f>S14/$I$10*100</f>
        <v/>
      </c>
      <c r="U14" s="1159" t="n">
        <v>1483</v>
      </c>
      <c r="V14" s="1154">
        <f>U14/$K$10*100</f>
        <v/>
      </c>
      <c r="W14" s="1161" t="n">
        <v>1429</v>
      </c>
      <c r="X14" s="1154">
        <f>W14/$K$10*100</f>
        <v/>
      </c>
      <c r="Y14" s="1084" t="n"/>
      <c r="Z14" s="565" t="inlineStr">
        <is>
          <t>Male</t>
        </is>
      </c>
    </row>
    <row r="15" ht="18" customFormat="1" customHeight="1" s="125">
      <c r="A15" s="86" t="n"/>
      <c r="B15" s="87" t="inlineStr">
        <is>
          <t>여</t>
        </is>
      </c>
      <c r="C15" s="1165" t="n">
        <v>301</v>
      </c>
      <c r="D15" s="1155" t="n">
        <v>0.9597908229967157</v>
      </c>
      <c r="E15" s="1165" t="n">
        <v>265</v>
      </c>
      <c r="F15" s="1162">
        <f>E15/$I$10*100</f>
        <v/>
      </c>
      <c r="G15" s="1165" t="n">
        <v>247</v>
      </c>
      <c r="H15" s="1174">
        <f>G15/$I$10*100</f>
        <v/>
      </c>
      <c r="I15" s="1165" t="n">
        <v>231</v>
      </c>
      <c r="J15" s="1156">
        <f>I15/$K$10*100</f>
        <v/>
      </c>
      <c r="K15" s="1169" t="n">
        <v>206</v>
      </c>
      <c r="L15" s="1156">
        <f>K15/$K$10*100</f>
        <v/>
      </c>
      <c r="M15" s="765" t="n"/>
      <c r="N15" s="565" t="inlineStr">
        <is>
          <t>여</t>
        </is>
      </c>
      <c r="O15" s="1167" t="n">
        <v>1125</v>
      </c>
      <c r="P15" s="1154" t="n">
        <v>3.587258059373107</v>
      </c>
      <c r="Q15" s="1167" t="n">
        <v>1125</v>
      </c>
      <c r="R15" s="1162">
        <f>Q15/$I$10*100</f>
        <v/>
      </c>
      <c r="S15" s="1167" t="n">
        <v>1091</v>
      </c>
      <c r="T15" s="1160">
        <f>S15/$I$10*100</f>
        <v/>
      </c>
      <c r="U15" s="1167" t="n">
        <v>1069</v>
      </c>
      <c r="V15" s="1154">
        <f>U15/$K$10*100</f>
        <v/>
      </c>
      <c r="W15" s="1169" t="n">
        <v>1058</v>
      </c>
      <c r="X15" s="1154">
        <f>W15/$K$10*100</f>
        <v/>
      </c>
      <c r="Y15" s="1119" t="n"/>
      <c r="Z15" s="575" t="inlineStr">
        <is>
          <t>Female</t>
        </is>
      </c>
      <c r="AA15" s="302" t="n"/>
      <c r="AB15" s="302" t="n"/>
      <c r="AC15" s="302" t="n"/>
      <c r="AD15" s="302" t="n"/>
      <c r="AE15" s="302" t="n"/>
      <c r="AF15" s="302" t="n"/>
      <c r="AG15" s="302" t="n"/>
      <c r="AH15" s="302" t="n"/>
      <c r="AI15" s="302" t="n"/>
      <c r="AJ15" s="302" t="n"/>
      <c r="AK15" s="302" t="n"/>
      <c r="AL15" s="302" t="n"/>
      <c r="AM15" s="302" t="n"/>
      <c r="AN15" s="302" t="n"/>
      <c r="AO15" s="302" t="n"/>
      <c r="AP15" s="302" t="n"/>
      <c r="AQ15" s="302" t="n"/>
      <c r="AR15" s="302" t="n"/>
      <c r="AS15" s="302" t="n"/>
      <c r="AT15" s="302" t="n"/>
      <c r="AU15" s="302" t="n"/>
      <c r="AV15" s="302" t="n"/>
      <c r="AW15" s="302" t="n"/>
      <c r="AX15" s="302" t="n"/>
      <c r="AY15" s="302" t="n"/>
      <c r="AZ15" s="302" t="n"/>
      <c r="BA15" s="302" t="n"/>
      <c r="BB15" s="302" t="n"/>
      <c r="BC15" s="302" t="n"/>
      <c r="BD15" s="302" t="n"/>
      <c r="BE15" s="302" t="n"/>
      <c r="BF15" s="302" t="n"/>
      <c r="BG15" s="302" t="n"/>
      <c r="BH15" s="302" t="n"/>
      <c r="BI15" s="302" t="n"/>
      <c r="BJ15" s="302" t="n"/>
      <c r="BK15" s="302" t="n"/>
      <c r="BL15" s="302" t="n"/>
      <c r="BM15" s="302" t="n"/>
      <c r="BN15" s="302" t="n"/>
      <c r="BO15" s="302" t="n"/>
      <c r="BP15" s="302" t="n"/>
      <c r="BQ15" s="302" t="n"/>
      <c r="BR15" s="302" t="n"/>
      <c r="BS15" s="302" t="n"/>
      <c r="BT15" s="302" t="n"/>
      <c r="BU15" s="302" t="n"/>
      <c r="BV15" s="302" t="n"/>
      <c r="BW15" s="302" t="n"/>
      <c r="BX15" s="302" t="n"/>
      <c r="BY15" s="302" t="n"/>
      <c r="BZ15" s="302" t="n"/>
      <c r="CA15" s="302" t="n"/>
      <c r="CB15" s="302" t="n"/>
      <c r="CC15" s="302" t="n"/>
      <c r="CD15" s="302" t="n"/>
      <c r="CE15" s="302" t="n"/>
      <c r="CF15" s="302" t="n"/>
      <c r="CG15" s="302" t="n"/>
      <c r="CH15" s="302" t="n"/>
      <c r="CI15" s="302" t="n"/>
      <c r="CJ15" s="302" t="n"/>
      <c r="CK15" s="302" t="n"/>
      <c r="CL15" s="302" t="n"/>
      <c r="CM15" s="302" t="n"/>
      <c r="CN15" s="302" t="n"/>
      <c r="CO15" s="302" t="n"/>
      <c r="CP15" s="302" t="n"/>
      <c r="CQ15" s="302" t="n"/>
      <c r="CR15" s="302" t="n"/>
      <c r="CS15" s="302" t="n"/>
      <c r="CT15" s="302" t="n"/>
      <c r="CU15" s="302" t="n"/>
      <c r="CV15" s="302" t="n"/>
      <c r="CW15" s="302" t="n"/>
      <c r="CX15" s="302" t="n"/>
      <c r="CY15" s="302" t="n"/>
      <c r="CZ15" s="302" t="n"/>
      <c r="DA15" s="302" t="n"/>
      <c r="DB15" s="302" t="n"/>
      <c r="DC15" s="302" t="n"/>
      <c r="DD15" s="302" t="n"/>
      <c r="DE15" s="302" t="n"/>
      <c r="DF15" s="302" t="n"/>
      <c r="DG15" s="302" t="n"/>
      <c r="DH15" s="302" t="n"/>
      <c r="DI15" s="302" t="n"/>
      <c r="DJ15" s="302" t="n"/>
      <c r="DK15" s="302" t="n"/>
      <c r="DL15" s="302" t="n"/>
      <c r="DM15" s="302" t="n"/>
      <c r="DN15" s="302" t="n"/>
      <c r="DO15" s="302" t="n"/>
      <c r="DP15" s="302" t="n"/>
      <c r="DQ15" s="302" t="n"/>
      <c r="DR15" s="302" t="n"/>
      <c r="DS15" s="302" t="n"/>
      <c r="DT15" s="302" t="n"/>
      <c r="DU15" s="302" t="n"/>
      <c r="DV15" s="302" t="n"/>
      <c r="DW15" s="302" t="n"/>
      <c r="DX15" s="302" t="n"/>
      <c r="DY15" s="302" t="n"/>
      <c r="DZ15" s="302" t="n"/>
      <c r="EA15" s="302" t="n"/>
      <c r="EB15" s="302" t="n"/>
      <c r="EC15" s="302" t="n"/>
      <c r="ED15" s="302" t="n"/>
      <c r="EE15" s="302" t="n"/>
      <c r="EF15" s="302" t="n"/>
      <c r="EG15" s="302" t="n"/>
      <c r="EH15" s="302" t="n"/>
      <c r="EI15" s="302" t="n"/>
      <c r="EJ15" s="302" t="n"/>
      <c r="EK15" s="302" t="n"/>
      <c r="EL15" s="302" t="n"/>
      <c r="EM15" s="302" t="n"/>
      <c r="EN15" s="302" t="n"/>
      <c r="EO15" s="302" t="n"/>
      <c r="EP15" s="302" t="n"/>
      <c r="EQ15" s="302" t="n"/>
      <c r="ER15" s="302" t="n"/>
      <c r="ES15" s="302" t="n"/>
      <c r="ET15" s="302" t="n"/>
      <c r="EU15" s="302" t="n"/>
      <c r="EV15" s="302" t="n"/>
      <c r="EW15" s="302" t="n"/>
      <c r="EX15" s="302" t="n"/>
      <c r="EY15" s="302" t="n"/>
      <c r="EZ15" s="302" t="n"/>
      <c r="FA15" s="302" t="n"/>
      <c r="FB15" s="302" t="n"/>
      <c r="FC15" s="302" t="n"/>
      <c r="FD15" s="302" t="n"/>
      <c r="FE15" s="302" t="n"/>
      <c r="FF15" s="302" t="n"/>
      <c r="FG15" s="302" t="n"/>
      <c r="FH15" s="302" t="n"/>
      <c r="FI15" s="302" t="n"/>
      <c r="FJ15" s="302" t="n"/>
      <c r="FK15" s="302" t="n"/>
      <c r="FL15" s="302" t="n"/>
      <c r="FM15" s="302" t="n"/>
      <c r="FN15" s="302" t="n"/>
      <c r="FO15" s="302" t="n"/>
      <c r="FP15" s="302" t="n"/>
      <c r="FQ15" s="302" t="n"/>
      <c r="FR15" s="302" t="n"/>
      <c r="FS15" s="302" t="n"/>
      <c r="FT15" s="302" t="n"/>
      <c r="FU15" s="302" t="n"/>
      <c r="FV15" s="302" t="n"/>
      <c r="FW15" s="302" t="n"/>
      <c r="FX15" s="302" t="n"/>
      <c r="FY15" s="302" t="n"/>
      <c r="FZ15" s="302" t="n"/>
      <c r="GA15" s="302" t="n"/>
      <c r="GB15" s="302" t="n"/>
      <c r="GC15" s="302" t="n"/>
      <c r="GD15" s="302" t="n"/>
      <c r="GE15" s="302" t="n"/>
      <c r="GF15" s="302" t="n"/>
      <c r="GG15" s="302" t="n"/>
      <c r="GH15" s="302" t="n"/>
      <c r="GI15" s="302" t="n"/>
      <c r="GJ15" s="302" t="n"/>
      <c r="GK15" s="302" t="n"/>
      <c r="GL15" s="302" t="n"/>
      <c r="GM15" s="302" t="n"/>
      <c r="GN15" s="302" t="n"/>
      <c r="GO15" s="302" t="n"/>
      <c r="GP15" s="302" t="n"/>
      <c r="GQ15" s="302" t="n"/>
      <c r="GR15" s="302" t="n"/>
      <c r="GS15" s="302" t="n"/>
      <c r="GT15" s="302" t="n"/>
      <c r="GU15" s="302" t="n"/>
      <c r="GV15" s="302" t="n"/>
      <c r="GW15" s="302" t="n"/>
      <c r="GX15" s="302" t="n"/>
      <c r="GY15" s="302" t="n"/>
      <c r="GZ15" s="302" t="n"/>
      <c r="HA15" s="302" t="n"/>
      <c r="HB15" s="302" t="n"/>
      <c r="HC15" s="302" t="n"/>
      <c r="HD15" s="302" t="n"/>
      <c r="HE15" s="302" t="n"/>
      <c r="HF15" s="302" t="n"/>
      <c r="HG15" s="302" t="n"/>
      <c r="HH15" s="302" t="n"/>
      <c r="HI15" s="302" t="n"/>
      <c r="HJ15" s="302" t="n"/>
      <c r="HK15" s="302" t="n"/>
      <c r="HL15" s="302" t="n"/>
      <c r="HM15" s="302" t="n"/>
      <c r="HN15" s="302" t="n"/>
      <c r="HO15" s="302" t="n"/>
      <c r="HP15" s="302" t="n"/>
      <c r="HQ15" s="302" t="n"/>
      <c r="HR15" s="302" t="n"/>
      <c r="HS15" s="302" t="n"/>
      <c r="HT15" s="302" t="n"/>
      <c r="HU15" s="302" t="n"/>
      <c r="HV15" s="302" t="n"/>
      <c r="HW15" s="302" t="n"/>
      <c r="HX15" s="302" t="n"/>
      <c r="HY15" s="302" t="n"/>
      <c r="HZ15" s="302" t="n"/>
      <c r="IA15" s="302" t="n"/>
      <c r="IB15" s="302" t="n"/>
      <c r="IC15" s="302" t="n"/>
      <c r="ID15" s="302" t="n"/>
    </row>
    <row r="16" ht="18" customFormat="1" customHeight="1" s="393">
      <c r="A16" s="554" t="inlineStr">
        <is>
          <t xml:space="preserve"> </t>
        </is>
      </c>
      <c r="B16" s="576" t="inlineStr">
        <is>
          <t>계</t>
        </is>
      </c>
      <c r="C16" s="1175" t="n">
        <v>818</v>
      </c>
      <c r="D16" s="1172" t="n">
        <v>2.608335193393068</v>
      </c>
      <c r="E16" s="1175">
        <f>SUM(E17:E18)</f>
        <v/>
      </c>
      <c r="F16" s="1155">
        <f>E16/$I$10*100</f>
        <v/>
      </c>
      <c r="G16" s="1175">
        <f>SUM(G17:G18)</f>
        <v/>
      </c>
      <c r="H16" s="1174">
        <f>G16/$I$10*100</f>
        <v/>
      </c>
      <c r="I16" s="1175">
        <f>SUM(I17:I18)</f>
        <v/>
      </c>
      <c r="J16" s="1176">
        <f>I16/$K$10*100</f>
        <v/>
      </c>
      <c r="K16" s="1173">
        <f>SUM(K17:K18)</f>
        <v/>
      </c>
      <c r="L16" s="1176">
        <f>K16/$K$10*100</f>
        <v/>
      </c>
      <c r="M16" s="574" t="inlineStr">
        <is>
          <t xml:space="preserve"> </t>
        </is>
      </c>
      <c r="N16" s="560" t="inlineStr">
        <is>
          <t>계</t>
        </is>
      </c>
      <c r="O16" s="1151" t="n">
        <v>3229</v>
      </c>
      <c r="P16" s="1178" t="n">
        <v>10.29622779885845</v>
      </c>
      <c r="Q16" s="1151">
        <f>SUM(Q17:Q18)</f>
        <v/>
      </c>
      <c r="R16" s="1155">
        <f>Q16/$I$10*100</f>
        <v/>
      </c>
      <c r="S16" s="1151">
        <f>SUM(S17:S18)</f>
        <v/>
      </c>
      <c r="T16" s="1160">
        <f>S16/$I$10*100</f>
        <v/>
      </c>
      <c r="U16" s="1151">
        <f>SUM(U17:U18)</f>
        <v/>
      </c>
      <c r="V16" s="1178">
        <f>U16/$K$10*100</f>
        <v/>
      </c>
      <c r="W16" s="1151">
        <f>SUM(W17:W18)</f>
        <v/>
      </c>
      <c r="X16" s="1180">
        <f>W16/$K$10*100</f>
        <v/>
      </c>
      <c r="Y16" s="1179" t="inlineStr">
        <is>
          <t>55 ∼ 59 Years</t>
        </is>
      </c>
      <c r="Z16" s="558" t="inlineStr">
        <is>
          <t>Total</t>
        </is>
      </c>
    </row>
    <row r="17" ht="18" customFormat="1" customHeight="1" s="302">
      <c r="A17" s="561" t="inlineStr">
        <is>
          <t xml:space="preserve">  5세 ∼ 9세</t>
        </is>
      </c>
      <c r="B17" s="71" t="inlineStr">
        <is>
          <t>남</t>
        </is>
      </c>
      <c r="C17" s="1063" t="n">
        <v>429</v>
      </c>
      <c r="D17" s="1155" t="n">
        <v>1.367941073307611</v>
      </c>
      <c r="E17" s="1063" t="n">
        <v>409</v>
      </c>
      <c r="F17" s="1155">
        <f>E17/$I$10*100</f>
        <v/>
      </c>
      <c r="G17" s="1063" t="n">
        <v>358</v>
      </c>
      <c r="H17" s="1174">
        <f>G17/$I$10*100</f>
        <v/>
      </c>
      <c r="I17" s="1063" t="n">
        <v>328</v>
      </c>
      <c r="J17" s="1156">
        <f>I17/$K$10*100</f>
        <v/>
      </c>
      <c r="K17" s="1161" t="n">
        <v>285</v>
      </c>
      <c r="L17" s="1156">
        <f>K17/$K$10*100</f>
        <v/>
      </c>
      <c r="M17" s="765" t="inlineStr">
        <is>
          <t>55세∼59세</t>
        </is>
      </c>
      <c r="N17" s="565" t="inlineStr">
        <is>
          <t>남</t>
        </is>
      </c>
      <c r="O17" s="1159" t="n">
        <v>1775</v>
      </c>
      <c r="P17" s="1154" t="n">
        <v>5.659896049233124</v>
      </c>
      <c r="Q17" s="1159" t="n">
        <v>1717</v>
      </c>
      <c r="R17" s="1155">
        <f>Q17/$I$10*100</f>
        <v/>
      </c>
      <c r="S17" s="1159" t="n">
        <v>1643</v>
      </c>
      <c r="T17" s="1160">
        <f>S17/$I$10*100</f>
        <v/>
      </c>
      <c r="U17" s="1159" t="n">
        <v>1650</v>
      </c>
      <c r="V17" s="1154">
        <f>U17/$K$10*100</f>
        <v/>
      </c>
      <c r="W17" s="1161" t="n">
        <v>1694</v>
      </c>
      <c r="X17" s="1154">
        <f>W17/$K$10*100</f>
        <v/>
      </c>
      <c r="Y17" s="1084" t="n"/>
      <c r="Z17" s="565" t="inlineStr">
        <is>
          <t>Male</t>
        </is>
      </c>
    </row>
    <row r="18" ht="18" customFormat="1" customHeight="1" s="302">
      <c r="A18" s="561" t="n"/>
      <c r="B18" s="71" t="inlineStr">
        <is>
          <t>여</t>
        </is>
      </c>
      <c r="C18" s="1063" t="n">
        <v>389</v>
      </c>
      <c r="D18" s="1155" t="n">
        <v>1.240394120085456</v>
      </c>
      <c r="E18" s="1063" t="n">
        <v>363</v>
      </c>
      <c r="F18" s="1155">
        <f>E18/$I$10*100</f>
        <v/>
      </c>
      <c r="G18" s="1063" t="n">
        <v>324</v>
      </c>
      <c r="H18" s="1174">
        <f>G18/$I$10*100</f>
        <v/>
      </c>
      <c r="I18" s="1063" t="n">
        <v>294</v>
      </c>
      <c r="J18" s="1156">
        <f>I18/$K$10*100</f>
        <v/>
      </c>
      <c r="K18" s="1169" t="n">
        <v>264</v>
      </c>
      <c r="L18" s="1156">
        <f>K18/$K$10*100</f>
        <v/>
      </c>
      <c r="M18" s="766" t="n"/>
      <c r="N18" s="575" t="inlineStr">
        <is>
          <t>여</t>
        </is>
      </c>
      <c r="O18" s="1167" t="n">
        <v>1454</v>
      </c>
      <c r="P18" s="1154" t="n">
        <v>4.636331749625331</v>
      </c>
      <c r="Q18" s="1167" t="n">
        <v>1344</v>
      </c>
      <c r="R18" s="1155">
        <f>Q18/$I$10*100</f>
        <v/>
      </c>
      <c r="S18" s="1167" t="n">
        <v>1320</v>
      </c>
      <c r="T18" s="1160">
        <f>S18/$I$10*100</f>
        <v/>
      </c>
      <c r="U18" s="1167" t="n">
        <v>1332</v>
      </c>
      <c r="V18" s="1154">
        <f>U18/$K$10*100</f>
        <v/>
      </c>
      <c r="W18" s="1169" t="n">
        <v>1299</v>
      </c>
      <c r="X18" s="1154">
        <f>W18/$K$10*100</f>
        <v/>
      </c>
      <c r="Y18" s="1119" t="n"/>
      <c r="Z18" s="575" t="inlineStr">
        <is>
          <t>Female</t>
        </is>
      </c>
    </row>
    <row r="19" ht="18" customFormat="1" customHeight="1" s="393">
      <c r="A19" s="578" t="inlineStr">
        <is>
          <t xml:space="preserve"> </t>
        </is>
      </c>
      <c r="B19" s="571" t="inlineStr">
        <is>
          <t>계</t>
        </is>
      </c>
      <c r="C19" s="1171" t="n">
        <v>962</v>
      </c>
      <c r="D19" s="1172" t="n">
        <v>3.067504224992825</v>
      </c>
      <c r="E19" s="1171">
        <f>SUM(E20:E21)</f>
        <v/>
      </c>
      <c r="F19" s="1172">
        <f>E19/$I$10*100</f>
        <v/>
      </c>
      <c r="G19" s="1171">
        <f>SUM(G20:G21)</f>
        <v/>
      </c>
      <c r="H19" s="1174">
        <f>G19/$I$10*100</f>
        <v/>
      </c>
      <c r="I19" s="1171">
        <f>SUM(I20:I21)</f>
        <v/>
      </c>
      <c r="J19" s="1176">
        <f>I19/$K$10*100</f>
        <v/>
      </c>
      <c r="K19" s="1121">
        <f>SUM(K20:K21)</f>
        <v/>
      </c>
      <c r="L19" s="1176">
        <f>K19/$K$10*100</f>
        <v/>
      </c>
      <c r="M19" s="579" t="inlineStr">
        <is>
          <t xml:space="preserve"> </t>
        </is>
      </c>
      <c r="N19" s="558" t="inlineStr">
        <is>
          <t>계</t>
        </is>
      </c>
      <c r="O19" s="1177" t="n">
        <v>3434</v>
      </c>
      <c r="P19" s="1178" t="n">
        <v>10.949905934122</v>
      </c>
      <c r="Q19" s="1177">
        <f>SUM(Q20:Q21)</f>
        <v/>
      </c>
      <c r="R19" s="1172">
        <f>Q19/$I$10*100</f>
        <v/>
      </c>
      <c r="S19" s="1177">
        <f>SUM(S20:S21)</f>
        <v/>
      </c>
      <c r="T19" s="1160">
        <f>S19/$I$10*100</f>
        <v/>
      </c>
      <c r="U19" s="1177">
        <f>SUM(U20:U21)</f>
        <v/>
      </c>
      <c r="V19" s="1178">
        <f>U19/$K$10*100</f>
        <v/>
      </c>
      <c r="W19" s="1177">
        <f>SUM(W20:W21)</f>
        <v/>
      </c>
      <c r="X19" s="1180">
        <f>W19/$K$10*100</f>
        <v/>
      </c>
      <c r="Y19" s="1179" t="inlineStr">
        <is>
          <t>60 ∼ 64 Years</t>
        </is>
      </c>
      <c r="Z19" s="558" t="inlineStr">
        <is>
          <t>Total</t>
        </is>
      </c>
    </row>
    <row r="20" ht="18" customFormat="1" customHeight="1" s="302">
      <c r="A20" s="70" t="inlineStr">
        <is>
          <t xml:space="preserve"> 10세∼14세</t>
        </is>
      </c>
      <c r="B20" s="71" t="inlineStr">
        <is>
          <t>남</t>
        </is>
      </c>
      <c r="C20" s="1063" t="n">
        <v>502</v>
      </c>
      <c r="D20" s="1155" t="n">
        <v>1.600714262938044</v>
      </c>
      <c r="E20" s="1063" t="n">
        <v>463</v>
      </c>
      <c r="F20" s="1155">
        <f>E20/$I$10*100</f>
        <v/>
      </c>
      <c r="G20" s="1063" t="n">
        <v>448</v>
      </c>
      <c r="H20" s="1174">
        <f>G20/$I$10*100</f>
        <v/>
      </c>
      <c r="I20" s="1063" t="n">
        <v>415</v>
      </c>
      <c r="J20" s="1156">
        <f>I20/$K$10*100</f>
        <v/>
      </c>
      <c r="K20" s="1161" t="n">
        <v>400</v>
      </c>
      <c r="L20" s="1156">
        <f>K20/$K$10*100</f>
        <v/>
      </c>
      <c r="M20" s="765" t="inlineStr">
        <is>
          <t>60세∼64세</t>
        </is>
      </c>
      <c r="N20" s="565" t="inlineStr">
        <is>
          <t>남</t>
        </is>
      </c>
      <c r="O20" s="1159" t="n">
        <v>1834</v>
      </c>
      <c r="P20" s="1154" t="n">
        <v>5.848027805235803</v>
      </c>
      <c r="Q20" s="1159" t="n">
        <v>1939</v>
      </c>
      <c r="R20" s="1155">
        <f>Q20/$I$10*100</f>
        <v/>
      </c>
      <c r="S20" s="1159" t="n">
        <v>1982</v>
      </c>
      <c r="T20" s="1160">
        <f>S20/$I$10*100</f>
        <v/>
      </c>
      <c r="U20" s="1159" t="n">
        <v>2023</v>
      </c>
      <c r="V20" s="1154">
        <f>U20/$K$10*100</f>
        <v/>
      </c>
      <c r="W20" s="1161" t="n">
        <v>1924</v>
      </c>
      <c r="X20" s="1154">
        <f>W20/$K$10*100</f>
        <v/>
      </c>
      <c r="Y20" s="1084" t="n"/>
      <c r="Z20" s="565" t="inlineStr">
        <is>
          <t>Male</t>
        </is>
      </c>
    </row>
    <row r="21" ht="18" customFormat="1" customHeight="1" s="302">
      <c r="A21" s="92" t="n"/>
      <c r="B21" s="87" t="inlineStr">
        <is>
          <t>여</t>
        </is>
      </c>
      <c r="C21" s="1165" t="n">
        <v>460</v>
      </c>
      <c r="D21" s="1162" t="n">
        <v>1.466789962054782</v>
      </c>
      <c r="E21" s="1165" t="n">
        <v>437</v>
      </c>
      <c r="F21" s="1162">
        <f>E21/$I$10*100</f>
        <v/>
      </c>
      <c r="G21" s="1165" t="n">
        <v>415</v>
      </c>
      <c r="H21" s="1174">
        <f>G21/$I$10*100</f>
        <v/>
      </c>
      <c r="I21" s="1165" t="n">
        <v>393</v>
      </c>
      <c r="J21" s="1164">
        <f>I21/$K$10*100</f>
        <v/>
      </c>
      <c r="K21" s="1169" t="n">
        <v>374</v>
      </c>
      <c r="L21" s="1164">
        <f>K21/$K$10*100</f>
        <v/>
      </c>
      <c r="M21" s="765" t="n"/>
      <c r="N21" s="565" t="inlineStr">
        <is>
          <t>여</t>
        </is>
      </c>
      <c r="O21" s="1167" t="n">
        <v>1600</v>
      </c>
      <c r="P21" s="1168" t="n">
        <v>5.101878128886196</v>
      </c>
      <c r="Q21" s="1167" t="n">
        <v>1675</v>
      </c>
      <c r="R21" s="1155">
        <f>Q21/$I$10*100</f>
        <v/>
      </c>
      <c r="S21" s="1167" t="n">
        <v>1711</v>
      </c>
      <c r="T21" s="1160">
        <f>S21/$I$10*100</f>
        <v/>
      </c>
      <c r="U21" s="1167" t="n">
        <v>1732</v>
      </c>
      <c r="V21" s="1154">
        <f>U21/$K$10*100</f>
        <v/>
      </c>
      <c r="W21" s="1169" t="n">
        <v>1691</v>
      </c>
      <c r="X21" s="1154">
        <f>W21/$K$10*100</f>
        <v/>
      </c>
      <c r="Y21" s="1119" t="n"/>
      <c r="Z21" s="575" t="inlineStr">
        <is>
          <t>Female</t>
        </is>
      </c>
    </row>
    <row r="22" ht="18" customFormat="1" customHeight="1" s="393">
      <c r="A22" s="554" t="inlineStr">
        <is>
          <t xml:space="preserve"> </t>
        </is>
      </c>
      <c r="B22" s="576" t="inlineStr">
        <is>
          <t>계</t>
        </is>
      </c>
      <c r="C22" s="1175" t="n">
        <v>1079</v>
      </c>
      <c r="D22" s="1155" t="n">
        <v>3.440579063167629</v>
      </c>
      <c r="E22" s="1175">
        <f>SUM(E23:E24)</f>
        <v/>
      </c>
      <c r="F22" s="1155">
        <f>E22/$I$10*100</f>
        <v/>
      </c>
      <c r="G22" s="1175">
        <f>SUM(G23:G24)</f>
        <v/>
      </c>
      <c r="H22" s="1174">
        <f>G22/$I$10*100</f>
        <v/>
      </c>
      <c r="I22" s="1175">
        <f>SUM(I23:I24)</f>
        <v/>
      </c>
      <c r="J22" s="1156">
        <f>I22/$K$10*100</f>
        <v/>
      </c>
      <c r="K22" s="1173">
        <f>SUM(K23:K24)</f>
        <v/>
      </c>
      <c r="L22" s="1156">
        <f>K22/$K$10*100</f>
        <v/>
      </c>
      <c r="M22" s="574" t="inlineStr">
        <is>
          <t xml:space="preserve"> </t>
        </is>
      </c>
      <c r="N22" s="560" t="inlineStr">
        <is>
          <t>계</t>
        </is>
      </c>
      <c r="O22" s="1151" t="n">
        <v>2833</v>
      </c>
      <c r="P22" s="1154" t="n">
        <v>9.03351296195912</v>
      </c>
      <c r="Q22" s="1151">
        <f>SUM(Q23:Q24)</f>
        <v/>
      </c>
      <c r="R22" s="1172">
        <f>Q22/$I$10*100</f>
        <v/>
      </c>
      <c r="S22" s="1151">
        <f>SUM(S23:S24)</f>
        <v/>
      </c>
      <c r="T22" s="1160">
        <f>S22/$I$10*100</f>
        <v/>
      </c>
      <c r="U22" s="1151">
        <f>SUM(U23:U24)</f>
        <v/>
      </c>
      <c r="V22" s="1178">
        <f>U22/$K$10*100</f>
        <v/>
      </c>
      <c r="W22" s="1151">
        <f>SUM(W23:W24)</f>
        <v/>
      </c>
      <c r="X22" s="1180">
        <f>W22/$K$10*100</f>
        <v/>
      </c>
      <c r="Y22" s="1179" t="inlineStr">
        <is>
          <t>65 ∼ 69 Years</t>
        </is>
      </c>
      <c r="Z22" s="558" t="inlineStr">
        <is>
          <t>Total</t>
        </is>
      </c>
    </row>
    <row r="23" ht="18" customFormat="1" customHeight="1" s="302">
      <c r="A23" s="561" t="inlineStr">
        <is>
          <t xml:space="preserve"> 15세∼19세</t>
        </is>
      </c>
      <c r="B23" s="71" t="inlineStr">
        <is>
          <t>남</t>
        </is>
      </c>
      <c r="C23" s="1063" t="n">
        <v>589</v>
      </c>
      <c r="D23" s="1155" t="n">
        <v>1.878128886196231</v>
      </c>
      <c r="E23" s="1063" t="n">
        <v>555</v>
      </c>
      <c r="F23" s="1155">
        <f>E23/$I$10*100</f>
        <v/>
      </c>
      <c r="G23" s="1063" t="n">
        <v>549</v>
      </c>
      <c r="H23" s="1174">
        <f>G23/$I$10*100</f>
        <v/>
      </c>
      <c r="I23" s="1063" t="n">
        <v>535</v>
      </c>
      <c r="J23" s="1156">
        <f>I23/$K$10*100</f>
        <v/>
      </c>
      <c r="K23" s="1161" t="n">
        <v>523</v>
      </c>
      <c r="L23" s="1156">
        <f>K23/$K$10*100</f>
        <v/>
      </c>
      <c r="M23" s="765" t="inlineStr">
        <is>
          <t>65세∼69세</t>
        </is>
      </c>
      <c r="N23" s="565" t="inlineStr">
        <is>
          <t>남</t>
        </is>
      </c>
      <c r="O23" s="1159" t="n">
        <v>1451</v>
      </c>
      <c r="P23" s="1154" t="n">
        <v>4.62676572813367</v>
      </c>
      <c r="Q23" s="1159" t="n">
        <v>1557</v>
      </c>
      <c r="R23" s="1155">
        <f>Q23/$I$10*100</f>
        <v/>
      </c>
      <c r="S23" s="1159" t="n">
        <v>1630</v>
      </c>
      <c r="T23" s="1160">
        <f>S23/$I$10*100</f>
        <v/>
      </c>
      <c r="U23" s="1159" t="n">
        <v>1708</v>
      </c>
      <c r="V23" s="1154">
        <f>U23/$K$10*100</f>
        <v/>
      </c>
      <c r="W23" s="1161" t="n">
        <v>1887</v>
      </c>
      <c r="X23" s="1154">
        <f>W23/$K$10*100</f>
        <v/>
      </c>
      <c r="Y23" s="1084" t="n"/>
      <c r="Z23" s="565" t="inlineStr">
        <is>
          <t>Male</t>
        </is>
      </c>
    </row>
    <row r="24" ht="18" customFormat="1" customHeight="1" s="302">
      <c r="A24" s="561" t="n"/>
      <c r="B24" s="71" t="inlineStr">
        <is>
          <t>여</t>
        </is>
      </c>
      <c r="C24" s="1063" t="n">
        <v>490</v>
      </c>
      <c r="D24" s="1155" t="n">
        <v>1.562450176971398</v>
      </c>
      <c r="E24" s="1063" t="n">
        <v>453</v>
      </c>
      <c r="F24" s="1162">
        <f>E24/$I$10*100</f>
        <v/>
      </c>
      <c r="G24" s="1063" t="n">
        <v>435</v>
      </c>
      <c r="H24" s="1174">
        <f>G24/$I$10*100</f>
        <v/>
      </c>
      <c r="I24" s="1063" t="n">
        <v>427</v>
      </c>
      <c r="J24" s="1156">
        <f>I24/$K$10*100</f>
        <v/>
      </c>
      <c r="K24" s="1169" t="n">
        <v>413</v>
      </c>
      <c r="L24" s="1156">
        <f>K24/$K$10*100</f>
        <v/>
      </c>
      <c r="M24" s="766" t="n"/>
      <c r="N24" s="575" t="inlineStr">
        <is>
          <t>여</t>
        </is>
      </c>
      <c r="O24" s="1167" t="n">
        <v>1382</v>
      </c>
      <c r="P24" s="1168" t="n">
        <v>4.406747233825452</v>
      </c>
      <c r="Q24" s="1167" t="n">
        <v>1417</v>
      </c>
      <c r="R24" s="1155">
        <f>Q24/$I$10*100</f>
        <v/>
      </c>
      <c r="S24" s="1167" t="n">
        <v>1419</v>
      </c>
      <c r="T24" s="1160">
        <f>S24/$I$10*100</f>
        <v/>
      </c>
      <c r="U24" s="1167" t="n">
        <v>1496</v>
      </c>
      <c r="V24" s="1154">
        <f>U24/$K$10*100</f>
        <v/>
      </c>
      <c r="W24" s="1169" t="n">
        <v>1626</v>
      </c>
      <c r="X24" s="1154">
        <f>W24/$K$10*100</f>
        <v/>
      </c>
      <c r="Y24" s="1119" t="n"/>
      <c r="Z24" s="575" t="inlineStr">
        <is>
          <t>Female</t>
        </is>
      </c>
    </row>
    <row r="25" ht="18" customFormat="1" customHeight="1" s="393">
      <c r="A25" s="578" t="inlineStr">
        <is>
          <t xml:space="preserve"> </t>
        </is>
      </c>
      <c r="B25" s="571" t="inlineStr">
        <is>
          <t>계</t>
        </is>
      </c>
      <c r="C25" s="1171" t="n">
        <v>1393</v>
      </c>
      <c r="D25" s="1172" t="n">
        <v>4.441822645961545</v>
      </c>
      <c r="E25" s="1171">
        <f>SUM(E26:E27)</f>
        <v/>
      </c>
      <c r="F25" s="1155">
        <f>E25/$I$10*100</f>
        <v/>
      </c>
      <c r="G25" s="1171">
        <f>SUM(G26:G27)</f>
        <v/>
      </c>
      <c r="H25" s="1174">
        <f>G25/$I$10*100</f>
        <v/>
      </c>
      <c r="I25" s="1171">
        <f>SUM(I26:I27)</f>
        <v/>
      </c>
      <c r="J25" s="1176">
        <f>I25/$K$10*100</f>
        <v/>
      </c>
      <c r="K25" s="1121">
        <f>SUM(K26:K27)</f>
        <v/>
      </c>
      <c r="L25" s="1176">
        <f>K25/$K$10*100</f>
        <v/>
      </c>
      <c r="M25" s="579" t="inlineStr">
        <is>
          <t xml:space="preserve"> </t>
        </is>
      </c>
      <c r="N25" s="558" t="inlineStr">
        <is>
          <t>계</t>
        </is>
      </c>
      <c r="O25" s="1177" t="n">
        <v>2210</v>
      </c>
      <c r="P25" s="1154" t="n">
        <v>7.046969165524058</v>
      </c>
      <c r="Q25" s="1177">
        <f>SUM(Q26:Q27)</f>
        <v/>
      </c>
      <c r="R25" s="1172">
        <f>Q25/$I$10*100</f>
        <v/>
      </c>
      <c r="S25" s="1177">
        <f>SUM(S26:S27)</f>
        <v/>
      </c>
      <c r="T25" s="1160">
        <f>S25/$I$10*100</f>
        <v/>
      </c>
      <c r="U25" s="1177">
        <f>SUM(U26:U27)</f>
        <v/>
      </c>
      <c r="V25" s="1178">
        <f>U25/$K$10*100</f>
        <v/>
      </c>
      <c r="W25" s="1177">
        <f>SUM(W26:W27)</f>
        <v/>
      </c>
      <c r="X25" s="1180">
        <f>W25/$K$10*100</f>
        <v/>
      </c>
      <c r="Y25" s="1179" t="inlineStr">
        <is>
          <t>70 ∼74 Years</t>
        </is>
      </c>
      <c r="Z25" s="558" t="inlineStr">
        <is>
          <t>Total</t>
        </is>
      </c>
    </row>
    <row r="26" ht="18" customFormat="1" customHeight="1" s="302">
      <c r="A26" s="70" t="inlineStr">
        <is>
          <t xml:space="preserve"> 20세∼24세</t>
        </is>
      </c>
      <c r="B26" s="71" t="inlineStr">
        <is>
          <t>남</t>
        </is>
      </c>
      <c r="C26" s="1063" t="n">
        <v>798</v>
      </c>
      <c r="D26" s="1155" t="n">
        <v>2.544561716781991</v>
      </c>
      <c r="E26" s="1063" t="n">
        <v>736</v>
      </c>
      <c r="F26" s="1155">
        <f>E26/$I$10*100</f>
        <v/>
      </c>
      <c r="G26" s="1063" t="n">
        <v>660</v>
      </c>
      <c r="H26" s="1174">
        <f>G26/$I$10*100</f>
        <v/>
      </c>
      <c r="I26" s="1063" t="n">
        <v>594</v>
      </c>
      <c r="J26" s="1156">
        <f>I26/$K$10*100</f>
        <v/>
      </c>
      <c r="K26" s="1161" t="n">
        <v>515</v>
      </c>
      <c r="L26" s="1156">
        <f>K26/$K$10*100</f>
        <v/>
      </c>
      <c r="M26" s="765" t="inlineStr">
        <is>
          <t>70세∼74세</t>
        </is>
      </c>
      <c r="N26" s="565" t="inlineStr">
        <is>
          <t>남</t>
        </is>
      </c>
      <c r="O26" s="1159" t="n">
        <v>1065</v>
      </c>
      <c r="P26" s="1154" t="n">
        <v>3.395937629539874</v>
      </c>
      <c r="Q26" s="1159" t="n">
        <v>1112</v>
      </c>
      <c r="R26" s="1155">
        <f>Q26/$I$10*100</f>
        <v/>
      </c>
      <c r="S26" s="1159" t="n">
        <v>1228</v>
      </c>
      <c r="T26" s="1160">
        <f>S26/$I$10*100</f>
        <v/>
      </c>
      <c r="U26" s="1159" t="n">
        <v>1284</v>
      </c>
      <c r="V26" s="1154">
        <f>U26/$K$10*100</f>
        <v/>
      </c>
      <c r="W26" s="1161" t="n">
        <v>1364</v>
      </c>
      <c r="X26" s="1154">
        <f>W26/$K$10*100</f>
        <v/>
      </c>
      <c r="Y26" s="1084" t="n"/>
      <c r="Z26" s="565" t="inlineStr">
        <is>
          <t>Male</t>
        </is>
      </c>
    </row>
    <row r="27" ht="18" customFormat="1" customHeight="1" s="302">
      <c r="A27" s="92" t="n"/>
      <c r="B27" s="87" t="inlineStr">
        <is>
          <t>여</t>
        </is>
      </c>
      <c r="C27" s="1165" t="n">
        <v>595</v>
      </c>
      <c r="D27" s="1162" t="n">
        <v>1.897260929179554</v>
      </c>
      <c r="E27" s="1165" t="n">
        <v>525</v>
      </c>
      <c r="F27" s="1155">
        <f>E27/$I$10*100</f>
        <v/>
      </c>
      <c r="G27" s="1165" t="n">
        <v>456</v>
      </c>
      <c r="H27" s="1174">
        <f>G27/$I$10*100</f>
        <v/>
      </c>
      <c r="I27" s="1165" t="n">
        <v>421</v>
      </c>
      <c r="J27" s="1164">
        <f>I27/$K$10*100</f>
        <v/>
      </c>
      <c r="K27" s="1169" t="n">
        <v>371</v>
      </c>
      <c r="L27" s="1164">
        <f>K27/$K$10*100</f>
        <v/>
      </c>
      <c r="M27" s="765" t="n"/>
      <c r="N27" s="565" t="inlineStr">
        <is>
          <t>여</t>
        </is>
      </c>
      <c r="O27" s="1159" t="n">
        <v>1145</v>
      </c>
      <c r="P27" s="1154" t="n">
        <v>3.651031535984184</v>
      </c>
      <c r="Q27" s="1159" t="n">
        <v>1206</v>
      </c>
      <c r="R27" s="1155">
        <f>Q27/$I$10*100</f>
        <v/>
      </c>
      <c r="S27" s="1159" t="n">
        <v>1268</v>
      </c>
      <c r="T27" s="1160">
        <f>S27/$I$10*100</f>
        <v/>
      </c>
      <c r="U27" s="1159" t="n">
        <v>1285</v>
      </c>
      <c r="V27" s="1154">
        <f>U27/$K$10*100</f>
        <v/>
      </c>
      <c r="W27" s="1169" t="n">
        <v>1330</v>
      </c>
      <c r="X27" s="1154">
        <f>W27/$K$10*100</f>
        <v/>
      </c>
      <c r="Y27" s="1119" t="n"/>
      <c r="Z27" s="575" t="inlineStr">
        <is>
          <t>Female</t>
        </is>
      </c>
    </row>
    <row r="28" ht="18" customFormat="1" customHeight="1" s="393">
      <c r="A28" s="554" t="inlineStr">
        <is>
          <t xml:space="preserve"> </t>
        </is>
      </c>
      <c r="B28" s="576" t="inlineStr">
        <is>
          <t>계</t>
        </is>
      </c>
      <c r="C28" s="1175" t="n">
        <v>1148</v>
      </c>
      <c r="D28" s="1155" t="n">
        <v>3.660597557475846</v>
      </c>
      <c r="E28" s="1175">
        <f>SUM(E29:E30)</f>
        <v/>
      </c>
      <c r="F28" s="1172">
        <f>E28/$I$10*100</f>
        <v/>
      </c>
      <c r="G28" s="1175">
        <f>SUM(G29:G30)</f>
        <v/>
      </c>
      <c r="H28" s="1174">
        <f>G28/$I$10*100</f>
        <v/>
      </c>
      <c r="I28" s="1175">
        <f>SUM(I29:I30)</f>
        <v/>
      </c>
      <c r="J28" s="1156">
        <f>I28/$K$10*100</f>
        <v/>
      </c>
      <c r="K28" s="1173">
        <f>SUM(K29:K30)</f>
        <v/>
      </c>
      <c r="L28" s="1156">
        <f>K28/$K$10*100</f>
        <v/>
      </c>
      <c r="M28" s="574" t="inlineStr">
        <is>
          <t xml:space="preserve"> </t>
        </is>
      </c>
      <c r="N28" s="560" t="inlineStr">
        <is>
          <t>계</t>
        </is>
      </c>
      <c r="O28" s="1177" t="n">
        <v>1899</v>
      </c>
      <c r="P28" s="1178" t="n">
        <v>6.055291604221804</v>
      </c>
      <c r="Q28" s="1177">
        <f>SUM(Q29:Q30)</f>
        <v/>
      </c>
      <c r="R28" s="1172">
        <f>Q28/$I$10*100</f>
        <v/>
      </c>
      <c r="S28" s="1177">
        <f>SUM(S29:S30)</f>
        <v/>
      </c>
      <c r="T28" s="1160">
        <f>S28/$I$10*100</f>
        <v/>
      </c>
      <c r="U28" s="1177">
        <f>SUM(U29:U30)</f>
        <v/>
      </c>
      <c r="V28" s="1178">
        <f>U28/$K$10*100</f>
        <v/>
      </c>
      <c r="W28" s="1177">
        <f>SUM(W29:W30)</f>
        <v/>
      </c>
      <c r="X28" s="1180">
        <f>W28/$K$10*100</f>
        <v/>
      </c>
      <c r="Y28" s="1179" t="inlineStr">
        <is>
          <t>75 ∼79 Years</t>
        </is>
      </c>
      <c r="Z28" s="558" t="inlineStr">
        <is>
          <t>Total</t>
        </is>
      </c>
    </row>
    <row r="29" ht="18" customFormat="1" customHeight="1" s="302">
      <c r="A29" s="561" t="inlineStr">
        <is>
          <t xml:space="preserve"> 25세∼29세</t>
        </is>
      </c>
      <c r="B29" s="71" t="inlineStr">
        <is>
          <t>남</t>
        </is>
      </c>
      <c r="C29" s="1063" t="n">
        <v>680</v>
      </c>
      <c r="D29" s="1155" t="n">
        <v>2.168298204776633</v>
      </c>
      <c r="E29" s="1063" t="n">
        <v>607</v>
      </c>
      <c r="F29" s="1155">
        <f>E29/$I$10*100</f>
        <v/>
      </c>
      <c r="G29" s="1063" t="n">
        <v>601</v>
      </c>
      <c r="H29" s="1174">
        <f>G29/$I$10*100</f>
        <v/>
      </c>
      <c r="I29" s="1063" t="n">
        <v>609</v>
      </c>
      <c r="J29" s="1156">
        <f>I29/$K$10*100</f>
        <v/>
      </c>
      <c r="K29" s="1161" t="n">
        <v>587</v>
      </c>
      <c r="L29" s="1156">
        <f>K29/$K$10*100</f>
        <v/>
      </c>
      <c r="M29" s="765" t="inlineStr">
        <is>
          <t>75세∼79세</t>
        </is>
      </c>
      <c r="N29" s="565" t="inlineStr">
        <is>
          <t>남</t>
        </is>
      </c>
      <c r="O29" s="1159" t="n">
        <v>756</v>
      </c>
      <c r="P29" s="1154" t="n">
        <v>2.410637415898728</v>
      </c>
      <c r="Q29" s="1159" t="n">
        <v>737</v>
      </c>
      <c r="R29" s="1155">
        <f>Q29/$I$10*100</f>
        <v/>
      </c>
      <c r="S29" s="1159" t="n">
        <v>768</v>
      </c>
      <c r="T29" s="1160">
        <f>S29/$I$10*100</f>
        <v/>
      </c>
      <c r="U29" s="1159" t="n">
        <v>799</v>
      </c>
      <c r="V29" s="1154">
        <f>U29/$K$10*100</f>
        <v/>
      </c>
      <c r="W29" s="1161" t="n">
        <v>839</v>
      </c>
      <c r="X29" s="1154">
        <f>W29/$K$10*100</f>
        <v/>
      </c>
      <c r="Y29" s="1084" t="n"/>
      <c r="Z29" s="565" t="inlineStr">
        <is>
          <t>Male</t>
        </is>
      </c>
    </row>
    <row r="30" ht="18" customFormat="1" customHeight="1" s="302">
      <c r="A30" s="561" t="n"/>
      <c r="B30" s="71" t="inlineStr">
        <is>
          <t>여</t>
        </is>
      </c>
      <c r="C30" s="1063" t="n">
        <v>468</v>
      </c>
      <c r="D30" s="1155" t="n">
        <v>1.492299352699212</v>
      </c>
      <c r="E30" s="1063" t="n">
        <v>434</v>
      </c>
      <c r="F30" s="1162">
        <f>E30/$I$10*100</f>
        <v/>
      </c>
      <c r="G30" s="1063" t="n">
        <v>477</v>
      </c>
      <c r="H30" s="1174">
        <f>G30/$I$10*100</f>
        <v/>
      </c>
      <c r="I30" s="1063" t="n">
        <v>442</v>
      </c>
      <c r="J30" s="1156">
        <f>I30/$K$10*100</f>
        <v/>
      </c>
      <c r="K30" s="1169" t="n">
        <v>419</v>
      </c>
      <c r="L30" s="1156">
        <f>K30/$K$10*100</f>
        <v/>
      </c>
      <c r="M30" s="766" t="n"/>
      <c r="N30" s="575" t="inlineStr">
        <is>
          <t>여</t>
        </is>
      </c>
      <c r="O30" s="1167" t="n">
        <v>1143</v>
      </c>
      <c r="P30" s="1154" t="n">
        <v>3.644654188323076</v>
      </c>
      <c r="Q30" s="1167" t="n">
        <v>1063</v>
      </c>
      <c r="R30" s="1162">
        <f>Q30/$I$10*100</f>
        <v/>
      </c>
      <c r="S30" s="1167" t="n">
        <v>988</v>
      </c>
      <c r="T30" s="1160">
        <f>S30/$I$10*100</f>
        <v/>
      </c>
      <c r="U30" s="1167" t="n">
        <v>995</v>
      </c>
      <c r="V30" s="1154">
        <f>U30/$K$10*100</f>
        <v/>
      </c>
      <c r="W30" s="1169" t="n">
        <v>1010</v>
      </c>
      <c r="X30" s="1154">
        <f>W30/$K$10*100</f>
        <v/>
      </c>
      <c r="Y30" s="1119" t="n"/>
      <c r="Z30" s="575" t="inlineStr">
        <is>
          <t>Female</t>
        </is>
      </c>
    </row>
    <row r="31" ht="18" customFormat="1" customHeight="1" s="393">
      <c r="A31" s="578" t="inlineStr">
        <is>
          <t xml:space="preserve"> </t>
        </is>
      </c>
      <c r="B31" s="571" t="inlineStr">
        <is>
          <t>계</t>
        </is>
      </c>
      <c r="C31" s="1171" t="n">
        <v>984</v>
      </c>
      <c r="D31" s="1172" t="n">
        <v>3.13765504926501</v>
      </c>
      <c r="E31" s="1171">
        <f>SUM(E32:E33)</f>
        <v/>
      </c>
      <c r="F31" s="1155">
        <f>E31/$I$10*100</f>
        <v/>
      </c>
      <c r="G31" s="1171">
        <f>SUM(G32:G33)</f>
        <v/>
      </c>
      <c r="H31" s="1174">
        <f>G31/$I$10*100</f>
        <v/>
      </c>
      <c r="I31" s="1171">
        <f>SUM(I32:I33)</f>
        <v/>
      </c>
      <c r="J31" s="1176">
        <f>I31/$K$10*100</f>
        <v/>
      </c>
      <c r="K31" s="1121">
        <f>SUM(K32:K33)</f>
        <v/>
      </c>
      <c r="L31" s="1176">
        <f>K31/$K$10*100</f>
        <v/>
      </c>
      <c r="M31" s="579" t="inlineStr">
        <is>
          <t xml:space="preserve"> </t>
        </is>
      </c>
      <c r="N31" s="558" t="inlineStr">
        <is>
          <t>계</t>
        </is>
      </c>
      <c r="O31" s="1151" t="n">
        <v>1712</v>
      </c>
      <c r="P31" s="1178" t="n">
        <v>5.45900959790823</v>
      </c>
      <c r="Q31" s="1151">
        <f>SUM(Q32:Q33)</f>
        <v/>
      </c>
      <c r="R31" s="1155">
        <f>Q31/$I$10*100</f>
        <v/>
      </c>
      <c r="S31" s="1151">
        <f>SUM(S32:S33)</f>
        <v/>
      </c>
      <c r="T31" s="1160">
        <f>S31/$I$10*100</f>
        <v/>
      </c>
      <c r="U31" s="1151">
        <f>SUM(U32:U33)</f>
        <v/>
      </c>
      <c r="V31" s="1178">
        <f>U31/$K$10*100</f>
        <v/>
      </c>
      <c r="W31" s="1151">
        <f>SUM(W32:W33)</f>
        <v/>
      </c>
      <c r="X31" s="1180">
        <f>W31/$K$10*100</f>
        <v/>
      </c>
      <c r="Y31" s="1179" t="inlineStr">
        <is>
          <t>80 ∼84 Years</t>
        </is>
      </c>
      <c r="Z31" s="558" t="inlineStr">
        <is>
          <t>Total</t>
        </is>
      </c>
    </row>
    <row r="32" ht="18" customFormat="1" customHeight="1" s="302">
      <c r="A32" s="70" t="inlineStr">
        <is>
          <t xml:space="preserve"> 30세∼34세</t>
        </is>
      </c>
      <c r="B32" s="71" t="inlineStr">
        <is>
          <t>남</t>
        </is>
      </c>
      <c r="C32" s="1063" t="n">
        <v>558</v>
      </c>
      <c r="D32" s="1155" t="n">
        <v>1.779279997449061</v>
      </c>
      <c r="E32" s="1063" t="n">
        <v>512</v>
      </c>
      <c r="F32" s="1155">
        <f>E32/$I$10*100</f>
        <v/>
      </c>
      <c r="G32" s="1063" t="n">
        <v>510</v>
      </c>
      <c r="H32" s="1174">
        <f>G32/$I$10*100</f>
        <v/>
      </c>
      <c r="I32" s="1063" t="n">
        <v>504</v>
      </c>
      <c r="J32" s="1156">
        <f>I32/$K$10*100</f>
        <v/>
      </c>
      <c r="K32" s="1161" t="n">
        <v>534</v>
      </c>
      <c r="L32" s="1156">
        <f>K32/$K$10*100</f>
        <v/>
      </c>
      <c r="M32" s="765" t="inlineStr">
        <is>
          <t>80세∼84세</t>
        </is>
      </c>
      <c r="N32" s="565" t="inlineStr">
        <is>
          <t>남</t>
        </is>
      </c>
      <c r="O32" s="1159" t="n">
        <v>589</v>
      </c>
      <c r="P32" s="1154" t="n">
        <v>1.878128886196231</v>
      </c>
      <c r="Q32" s="1159" t="n">
        <v>587</v>
      </c>
      <c r="R32" s="1155">
        <f>Q32/$I$10*100</f>
        <v/>
      </c>
      <c r="S32" s="1159" t="n">
        <v>586</v>
      </c>
      <c r="T32" s="1160">
        <f>S32/$I$10*100</f>
        <v/>
      </c>
      <c r="U32" s="1159" t="n">
        <v>615</v>
      </c>
      <c r="V32" s="1154">
        <f>U32/$K$10*100</f>
        <v/>
      </c>
      <c r="W32" s="1161" t="n">
        <v>608</v>
      </c>
      <c r="X32" s="1154">
        <f>W32/$K$10*100</f>
        <v/>
      </c>
      <c r="Y32" s="1084" t="n"/>
      <c r="Z32" s="565" t="inlineStr">
        <is>
          <t>Male</t>
        </is>
      </c>
    </row>
    <row r="33" ht="18" customFormat="1" customHeight="1" s="302">
      <c r="A33" s="92" t="n"/>
      <c r="B33" s="87" t="inlineStr">
        <is>
          <t>여</t>
        </is>
      </c>
      <c r="C33" s="1165" t="n">
        <v>426</v>
      </c>
      <c r="D33" s="1162" t="n">
        <v>1.35837505181595</v>
      </c>
      <c r="E33" s="1165" t="n">
        <v>407</v>
      </c>
      <c r="F33" s="1155">
        <f>E33/$I$10*100</f>
        <v/>
      </c>
      <c r="G33" s="1165" t="n">
        <v>403</v>
      </c>
      <c r="H33" s="1174">
        <f>G33/$I$10*100</f>
        <v/>
      </c>
      <c r="I33" s="1165" t="n">
        <v>408</v>
      </c>
      <c r="J33" s="1164">
        <f>I33/$K$10*100</f>
        <v/>
      </c>
      <c r="K33" s="1169" t="n">
        <v>399</v>
      </c>
      <c r="L33" s="1164">
        <f>K33/$K$10*100</f>
        <v/>
      </c>
      <c r="M33" s="765" t="n"/>
      <c r="N33" s="565" t="inlineStr">
        <is>
          <t>여</t>
        </is>
      </c>
      <c r="O33" s="1159" t="n">
        <v>1123</v>
      </c>
      <c r="P33" s="1154" t="n">
        <v>3.580880711711999</v>
      </c>
      <c r="Q33" s="1159" t="n">
        <v>1125</v>
      </c>
      <c r="R33" s="1162">
        <f>Q33/$I$10*100</f>
        <v/>
      </c>
      <c r="S33" s="1159" t="n">
        <v>1173</v>
      </c>
      <c r="T33" s="1160">
        <f>S33/$I$10*100</f>
        <v/>
      </c>
      <c r="U33" s="1159" t="n">
        <v>1150</v>
      </c>
      <c r="V33" s="1154">
        <f>U33/$K$10*100</f>
        <v/>
      </c>
      <c r="W33" s="1169" t="n">
        <v>1065</v>
      </c>
      <c r="X33" s="1154">
        <f>W33/$K$10*100</f>
        <v/>
      </c>
      <c r="Y33" s="1119" t="n"/>
      <c r="Z33" s="575" t="inlineStr">
        <is>
          <t>Female</t>
        </is>
      </c>
    </row>
    <row r="34" ht="18" customFormat="1" customHeight="1" s="393">
      <c r="A34" s="554" t="inlineStr">
        <is>
          <t xml:space="preserve"> </t>
        </is>
      </c>
      <c r="B34" s="576" t="inlineStr">
        <is>
          <t>계</t>
        </is>
      </c>
      <c r="C34" s="1175" t="n">
        <v>1281</v>
      </c>
      <c r="D34" s="1155" t="n">
        <v>4.084691176939511</v>
      </c>
      <c r="E34" s="1175">
        <f>SUM(E35:E36)</f>
        <v/>
      </c>
      <c r="F34" s="1172">
        <f>E34/$I$10*100</f>
        <v/>
      </c>
      <c r="G34" s="1175">
        <f>SUM(G35:G36)</f>
        <v/>
      </c>
      <c r="H34" s="1174">
        <f>G34/$I$10*100</f>
        <v/>
      </c>
      <c r="I34" s="1175">
        <f>SUM(I35:I36)</f>
        <v/>
      </c>
      <c r="J34" s="1156">
        <f>I34/$K$10*100</f>
        <v/>
      </c>
      <c r="K34" s="1173">
        <f>SUM(K35:K36)</f>
        <v/>
      </c>
      <c r="L34" s="1156">
        <f>K34/$K$10*100</f>
        <v/>
      </c>
      <c r="M34" s="574" t="n"/>
      <c r="N34" s="560" t="inlineStr">
        <is>
          <t>계</t>
        </is>
      </c>
      <c r="O34" s="1177" t="n">
        <v>962</v>
      </c>
      <c r="P34" s="1178" t="n">
        <v>3.067504224992825</v>
      </c>
      <c r="Q34" s="1177">
        <f>SUM(Q35:Q36)</f>
        <v/>
      </c>
      <c r="R34" s="1155">
        <f>Q34/$I$10*100</f>
        <v/>
      </c>
      <c r="S34" s="1177">
        <f>SUM(S35:S36)</f>
        <v/>
      </c>
      <c r="T34" s="1160">
        <f>S34/$I$10*100</f>
        <v/>
      </c>
      <c r="U34" s="1177">
        <f>SUM(U35:U36)</f>
        <v/>
      </c>
      <c r="V34" s="1178">
        <f>U34/$K$10*100</f>
        <v/>
      </c>
      <c r="W34" s="1177">
        <f>SUM(W35:W36)</f>
        <v/>
      </c>
      <c r="X34" s="1180">
        <f>W34/$K$10*100</f>
        <v/>
      </c>
      <c r="Y34" s="1179" t="inlineStr">
        <is>
          <t>85 ∼89 Years</t>
        </is>
      </c>
      <c r="Z34" s="558" t="inlineStr">
        <is>
          <t>Total</t>
        </is>
      </c>
    </row>
    <row r="35" ht="18" customFormat="1" customHeight="1" s="302">
      <c r="A35" s="561" t="inlineStr">
        <is>
          <t xml:space="preserve"> 35세∼39세</t>
        </is>
      </c>
      <c r="B35" s="71" t="inlineStr">
        <is>
          <t>남</t>
        </is>
      </c>
      <c r="C35" s="1063" t="n">
        <v>686</v>
      </c>
      <c r="D35" s="1155" t="n">
        <v>2.187430247759957</v>
      </c>
      <c r="E35" s="1063" t="n">
        <v>604</v>
      </c>
      <c r="F35" s="1155">
        <f>E35/$I$10*100</f>
        <v/>
      </c>
      <c r="G35" s="1063" t="n">
        <v>550</v>
      </c>
      <c r="H35" s="1174">
        <f>G35/$I$10*100</f>
        <v/>
      </c>
      <c r="I35" s="1063" t="n">
        <v>508</v>
      </c>
      <c r="J35" s="1156">
        <f>I35/$K$10*100</f>
        <v/>
      </c>
      <c r="K35" s="1161" t="n">
        <v>519</v>
      </c>
      <c r="L35" s="1156">
        <f>K35/$K$10*100</f>
        <v/>
      </c>
      <c r="M35" s="765" t="inlineStr">
        <is>
          <t>85세∼89세</t>
        </is>
      </c>
      <c r="N35" s="565" t="inlineStr">
        <is>
          <t>남</t>
        </is>
      </c>
      <c r="O35" s="1159" t="n">
        <v>290</v>
      </c>
      <c r="P35" s="1154" t="n">
        <v>0.924715410860623</v>
      </c>
      <c r="Q35" s="1159" t="n">
        <v>313</v>
      </c>
      <c r="R35" s="1155">
        <f>Q35/$I$10*100</f>
        <v/>
      </c>
      <c r="S35" s="1159" t="n">
        <v>318</v>
      </c>
      <c r="T35" s="1160">
        <f>S35/$I$10*100</f>
        <v/>
      </c>
      <c r="U35" s="1159" t="n">
        <v>330</v>
      </c>
      <c r="V35" s="1154">
        <f>U35/$K$10*100</f>
        <v/>
      </c>
      <c r="W35" s="1161" t="n">
        <v>347</v>
      </c>
      <c r="X35" s="1154">
        <f>W35/$K$10*100</f>
        <v/>
      </c>
      <c r="Y35" s="1084" t="n"/>
      <c r="Z35" s="565" t="inlineStr">
        <is>
          <t>Male</t>
        </is>
      </c>
    </row>
    <row r="36" ht="18" customFormat="1" customHeight="1" s="302">
      <c r="A36" s="561" t="n"/>
      <c r="B36" s="71" t="inlineStr">
        <is>
          <t>여</t>
        </is>
      </c>
      <c r="C36" s="1063" t="n">
        <v>595</v>
      </c>
      <c r="D36" s="1155" t="n">
        <v>1.897260929179554</v>
      </c>
      <c r="E36" s="1063" t="n">
        <v>532</v>
      </c>
      <c r="F36" s="1155">
        <f>E36/$I$10*100</f>
        <v/>
      </c>
      <c r="G36" s="1063" t="n">
        <v>470</v>
      </c>
      <c r="H36" s="1174">
        <f>G36/$I$10*100</f>
        <v/>
      </c>
      <c r="I36" s="1063" t="n">
        <v>422</v>
      </c>
      <c r="J36" s="1156">
        <f>I36/$K$10*100</f>
        <v/>
      </c>
      <c r="K36" s="1169" t="n">
        <v>449</v>
      </c>
      <c r="L36" s="1156">
        <f>K36/$K$10*100</f>
        <v/>
      </c>
      <c r="M36" s="766" t="n"/>
      <c r="N36" s="575" t="inlineStr">
        <is>
          <t>여</t>
        </is>
      </c>
      <c r="O36" s="1167" t="n">
        <v>672</v>
      </c>
      <c r="P36" s="1168" t="n">
        <v>2.142788814132202</v>
      </c>
      <c r="Q36" s="1167" t="n">
        <v>697</v>
      </c>
      <c r="R36" s="1155">
        <f>Q36/$I$10*100</f>
        <v/>
      </c>
      <c r="S36" s="1167" t="n">
        <v>731</v>
      </c>
      <c r="T36" s="1160">
        <f>S36/$I$10*100</f>
        <v/>
      </c>
      <c r="U36" s="1167" t="n">
        <v>763</v>
      </c>
      <c r="V36" s="1168">
        <f>U36/$K$10*100</f>
        <v/>
      </c>
      <c r="W36" s="1169" t="n">
        <v>825</v>
      </c>
      <c r="X36" s="1170">
        <f>W36/$K$10*100</f>
        <v/>
      </c>
      <c r="Y36" s="1119" t="n"/>
      <c r="Z36" s="565" t="inlineStr">
        <is>
          <t>Female</t>
        </is>
      </c>
    </row>
    <row r="37" ht="18" customFormat="1" customHeight="1" s="393">
      <c r="A37" s="578" t="inlineStr">
        <is>
          <t xml:space="preserve"> </t>
        </is>
      </c>
      <c r="B37" s="571" t="inlineStr">
        <is>
          <t>계</t>
        </is>
      </c>
      <c r="C37" s="1171" t="n">
        <v>1548</v>
      </c>
      <c r="D37" s="1172" t="n">
        <v>4.936067089697395</v>
      </c>
      <c r="E37" s="1171">
        <f>SUM(E38:E39)</f>
        <v/>
      </c>
      <c r="F37" s="1172">
        <f>E37/$I$10*100</f>
        <v/>
      </c>
      <c r="G37" s="1171">
        <f>SUM(G38:G39)</f>
        <v/>
      </c>
      <c r="H37" s="1176">
        <f>G37/$I$10*100</f>
        <v/>
      </c>
      <c r="I37" s="1171">
        <f>SUM(I38:I39)</f>
        <v/>
      </c>
      <c r="J37" s="1176">
        <f>I37/$K$10*100</f>
        <v/>
      </c>
      <c r="K37" s="1121">
        <f>SUM(K38:K39)</f>
        <v/>
      </c>
      <c r="L37" s="1176">
        <f>K37/$K$10*100</f>
        <v/>
      </c>
      <c r="M37" s="579" t="n"/>
      <c r="N37" s="558" t="inlineStr">
        <is>
          <t>계</t>
        </is>
      </c>
      <c r="O37" s="1151" t="n">
        <v>325</v>
      </c>
      <c r="P37" s="1154" t="n">
        <v>1.036318994930009</v>
      </c>
      <c r="Q37" s="1151">
        <f>SUM(Q38:Q39)</f>
        <v/>
      </c>
      <c r="R37" s="1172">
        <f>Q37/$I$10*100</f>
        <v/>
      </c>
      <c r="S37" s="1151">
        <f>SUM(S38:S39)</f>
        <v/>
      </c>
      <c r="T37" s="1160">
        <f>S37/$I$10*100</f>
        <v/>
      </c>
      <c r="U37" s="1151">
        <f>SUM(U38:U39)</f>
        <v/>
      </c>
      <c r="V37" s="1154">
        <f>U37/$K$10*100</f>
        <v/>
      </c>
      <c r="W37" s="1151">
        <f>SUM(W38:W39)</f>
        <v/>
      </c>
      <c r="X37" s="1154">
        <f>W37/$K$10*100</f>
        <v/>
      </c>
      <c r="Y37" s="1181" t="inlineStr">
        <is>
          <t>90 Years
&amp; Over</t>
        </is>
      </c>
      <c r="Z37" s="560" t="inlineStr">
        <is>
          <t>Total</t>
        </is>
      </c>
    </row>
    <row r="38" ht="18" customFormat="1" customHeight="1" s="302">
      <c r="A38" s="70" t="inlineStr">
        <is>
          <t xml:space="preserve"> 40세∼44세</t>
        </is>
      </c>
      <c r="B38" s="71" t="inlineStr">
        <is>
          <t>남</t>
        </is>
      </c>
      <c r="C38" s="1063" t="n">
        <v>865</v>
      </c>
      <c r="D38" s="1155" t="n">
        <v>2.7582028634291</v>
      </c>
      <c r="E38" s="1063" t="n">
        <v>834</v>
      </c>
      <c r="F38" s="1155">
        <f>E38/$I$10*100</f>
        <v/>
      </c>
      <c r="G38" s="1063" t="n">
        <v>828</v>
      </c>
      <c r="H38" s="1156">
        <f>G38/$I$10*100</f>
        <v/>
      </c>
      <c r="I38" s="1063" t="n">
        <v>821</v>
      </c>
      <c r="J38" s="1156">
        <f>I38/$K$10*100</f>
        <v/>
      </c>
      <c r="K38" s="1161" t="n">
        <v>800</v>
      </c>
      <c r="L38" s="1156">
        <f>K38/$K$10*100</f>
        <v/>
      </c>
      <c r="M38" s="765" t="inlineStr">
        <is>
          <t>90세 이상</t>
        </is>
      </c>
      <c r="N38" s="565" t="inlineStr">
        <is>
          <t>남</t>
        </is>
      </c>
      <c r="O38" s="1159" t="n">
        <v>80</v>
      </c>
      <c r="P38" s="1154" t="n">
        <v>0.2550939064443098</v>
      </c>
      <c r="Q38" s="1159" t="n">
        <v>85</v>
      </c>
      <c r="R38" s="1155">
        <f>Q38/$I$10*100</f>
        <v/>
      </c>
      <c r="S38" s="1159" t="n">
        <v>88</v>
      </c>
      <c r="T38" s="1160">
        <f>S38/$I$10*100</f>
        <v/>
      </c>
      <c r="U38" s="1159" t="n">
        <v>96</v>
      </c>
      <c r="V38" s="1154">
        <f>U38/$K$10*100</f>
        <v/>
      </c>
      <c r="W38" s="1161" t="n">
        <v>114</v>
      </c>
      <c r="X38" s="1154">
        <f>W38/$K$10*100</f>
        <v/>
      </c>
      <c r="Y38" s="1084" t="n"/>
      <c r="Z38" s="565" t="inlineStr">
        <is>
          <t>Male</t>
        </is>
      </c>
    </row>
    <row r="39" ht="18" customFormat="1" customHeight="1" s="302" thickBot="1">
      <c r="A39" s="70" t="n"/>
      <c r="B39" s="71" t="inlineStr">
        <is>
          <t>여</t>
        </is>
      </c>
      <c r="C39" s="1182" t="n">
        <v>683</v>
      </c>
      <c r="D39" s="1155" t="n">
        <v>2.177864226268295</v>
      </c>
      <c r="E39" s="1182" t="n">
        <v>683</v>
      </c>
      <c r="F39" s="1155">
        <f>E39/$I$10*100</f>
        <v/>
      </c>
      <c r="G39" s="1182" t="n">
        <v>717</v>
      </c>
      <c r="H39" s="1183">
        <f>G39/$I$10*100</f>
        <v/>
      </c>
      <c r="I39" s="1182" t="n">
        <v>684</v>
      </c>
      <c r="J39" s="1156">
        <f>I39/$K$10*100</f>
        <v/>
      </c>
      <c r="K39" s="1169" t="n">
        <v>618</v>
      </c>
      <c r="L39" s="1156">
        <f>K39/$K$10*100</f>
        <v/>
      </c>
      <c r="M39" s="581" t="n"/>
      <c r="N39" s="565" t="inlineStr">
        <is>
          <t>여</t>
        </is>
      </c>
      <c r="O39" s="1184" t="n">
        <v>245</v>
      </c>
      <c r="P39" s="1154" t="n">
        <v>0.7812250884856988</v>
      </c>
      <c r="Q39" s="1184" t="n">
        <v>266</v>
      </c>
      <c r="R39" s="1155">
        <f>Q39/$I$10*100</f>
        <v/>
      </c>
      <c r="S39" s="1184" t="n">
        <v>300</v>
      </c>
      <c r="T39" s="1185">
        <f>S39/$I$10*100</f>
        <v/>
      </c>
      <c r="U39" s="1184" t="n">
        <v>341</v>
      </c>
      <c r="V39" s="1154">
        <f>U39/$K$10*100</f>
        <v/>
      </c>
      <c r="W39" s="1186" t="n">
        <v>377</v>
      </c>
      <c r="X39" s="1154">
        <f>W39/$K$10*100</f>
        <v/>
      </c>
      <c r="Y39" s="1187" t="n"/>
      <c r="Z39" s="582" t="inlineStr">
        <is>
          <t>Female</t>
        </is>
      </c>
    </row>
    <row r="40" ht="15" customFormat="1" customHeight="1" s="302">
      <c r="A40" s="324" t="inlineStr">
        <is>
          <t>자료 : 통계청, 『주민등록인구통계』</t>
        </is>
      </c>
      <c r="B40" s="324" t="n"/>
      <c r="C40" s="324" t="n"/>
      <c r="D40" s="324" t="n"/>
      <c r="E40" s="324" t="n"/>
      <c r="F40" s="324" t="n"/>
      <c r="G40" s="324" t="n"/>
      <c r="H40" s="324" t="n"/>
      <c r="I40" s="629" t="n"/>
      <c r="J40" s="324" t="n"/>
      <c r="K40" s="324" t="n"/>
      <c r="L40" s="324" t="n"/>
      <c r="M40" s="324" t="n"/>
      <c r="N40" s="324" t="n"/>
      <c r="O40" s="324" t="n"/>
      <c r="P40" s="324" t="n"/>
      <c r="Q40" s="302" t="n"/>
      <c r="R40" s="324" t="n"/>
      <c r="S40" s="302" t="n"/>
      <c r="T40" s="324" t="n"/>
      <c r="U40" s="629" t="n"/>
      <c r="V40" s="324" t="n"/>
      <c r="W40" s="302" t="n"/>
      <c r="X40" s="324" t="n"/>
      <c r="Y40" s="302" t="n"/>
      <c r="Z40" s="360" t="n"/>
    </row>
    <row r="41" ht="15" customFormat="1" customHeight="1" s="302">
      <c r="A41" s="302" t="inlineStr">
        <is>
          <t xml:space="preserve">주 : 5,0자 연도는 인구주택총조사(5년마다 실시) 결과, 기타년도는 주민등록인구통계 자료 </t>
        </is>
      </c>
      <c r="B41" s="302" t="n"/>
      <c r="C41" s="302" t="n"/>
      <c r="D41" s="302" t="n"/>
      <c r="E41" s="302" t="n"/>
      <c r="F41" s="302" t="n"/>
      <c r="G41" s="302" t="n"/>
      <c r="H41" s="302" t="n"/>
      <c r="I41" s="628" t="n"/>
      <c r="J41" s="302" t="n"/>
      <c r="K41" s="302" t="n"/>
      <c r="L41" s="302" t="n"/>
      <c r="M41" s="302" t="n"/>
      <c r="N41" s="302" t="n"/>
      <c r="O41" s="302" t="n"/>
      <c r="P41" s="302" t="n"/>
      <c r="Q41" s="302" t="n"/>
      <c r="R41" s="302" t="n"/>
      <c r="S41" s="302" t="n"/>
      <c r="T41" s="302" t="n"/>
      <c r="U41" s="628" t="n"/>
      <c r="V41" s="302" t="n"/>
      <c r="W41" s="302" t="n"/>
      <c r="X41" s="302" t="n"/>
      <c r="Y41" s="302" t="n"/>
      <c r="Z41" s="360" t="n"/>
    </row>
    <row r="42" ht="15" customFormat="1" customHeight="1" s="302">
      <c r="A42" s="302" t="inlineStr">
        <is>
          <t xml:space="preserve">   1)외국인 제외(1998년부터 적용)</t>
        </is>
      </c>
      <c r="B42" s="302" t="n"/>
      <c r="C42" s="302" t="n"/>
      <c r="D42" s="302" t="n"/>
      <c r="E42" s="302" t="n"/>
      <c r="F42" s="302" t="n"/>
      <c r="G42" s="302" t="n"/>
      <c r="H42" s="302" t="n"/>
      <c r="I42" s="628" t="n"/>
      <c r="J42" s="302" t="n"/>
      <c r="K42" s="302" t="n"/>
      <c r="L42" s="302" t="n"/>
      <c r="M42" s="302" t="n"/>
      <c r="N42" s="302" t="n"/>
      <c r="O42" s="302" t="n"/>
      <c r="P42" s="302" t="n"/>
      <c r="Q42" s="302" t="n"/>
      <c r="R42" s="302" t="n"/>
      <c r="S42" s="302" t="n"/>
      <c r="T42" s="302" t="n"/>
      <c r="U42" s="628" t="n"/>
      <c r="V42" s="302" t="n"/>
      <c r="W42" s="302" t="n"/>
      <c r="X42" s="302" t="n"/>
      <c r="Y42" s="302" t="n"/>
      <c r="Z42" s="360" t="n"/>
    </row>
    <row r="43">
      <c r="A43" s="315" t="n"/>
      <c r="B43" s="315" t="n"/>
      <c r="C43" s="315" t="n"/>
      <c r="D43" s="315" t="n"/>
      <c r="E43" s="315" t="n"/>
      <c r="F43" s="315" t="n"/>
      <c r="G43" s="315" t="n"/>
      <c r="H43" s="315" t="n"/>
      <c r="I43" s="630" t="n"/>
      <c r="J43" s="315" t="n"/>
      <c r="K43" s="315" t="n"/>
      <c r="L43" s="315" t="n"/>
      <c r="M43" s="315" t="n"/>
      <c r="N43" s="315" t="n"/>
      <c r="O43" s="315" t="n"/>
      <c r="P43" s="315" t="n"/>
      <c r="Q43" s="315" t="n"/>
      <c r="R43" s="315" t="n"/>
      <c r="S43" s="315" t="n"/>
      <c r="T43" s="315" t="n"/>
      <c r="U43" s="630" t="n"/>
      <c r="V43" s="315" t="n"/>
    </row>
  </sheetData>
  <mergeCells count="48">
    <mergeCell ref="Y22:Y24"/>
    <mergeCell ref="E8:E9"/>
    <mergeCell ref="E6:F7"/>
    <mergeCell ref="Y13:Y15"/>
    <mergeCell ref="Y31:Y33"/>
    <mergeCell ref="Y25:Y27"/>
    <mergeCell ref="G6:H7"/>
    <mergeCell ref="G8:G9"/>
    <mergeCell ref="Y16:Y18"/>
    <mergeCell ref="A6:B9"/>
    <mergeCell ref="Q8:Q9"/>
    <mergeCell ref="Q6:R7"/>
    <mergeCell ref="Y6:Z9"/>
    <mergeCell ref="S6:T7"/>
    <mergeCell ref="S8:S9"/>
    <mergeCell ref="Y28:Y30"/>
    <mergeCell ref="Y37:Y39"/>
    <mergeCell ref="O5:P5"/>
    <mergeCell ref="L8:L9"/>
    <mergeCell ref="F8:F9"/>
    <mergeCell ref="P8:P9"/>
    <mergeCell ref="T8:T9"/>
    <mergeCell ref="M7:N7"/>
    <mergeCell ref="C8:C9"/>
    <mergeCell ref="M6:N6"/>
    <mergeCell ref="C6:D7"/>
    <mergeCell ref="I6:J7"/>
    <mergeCell ref="U8:U9"/>
    <mergeCell ref="K8:K9"/>
    <mergeCell ref="K6:L7"/>
    <mergeCell ref="A3:Z3"/>
    <mergeCell ref="W8:W9"/>
    <mergeCell ref="I8:I9"/>
    <mergeCell ref="O8:O9"/>
    <mergeCell ref="O6:P7"/>
    <mergeCell ref="U6:V7"/>
    <mergeCell ref="D8:D9"/>
    <mergeCell ref="W6:X7"/>
    <mergeCell ref="M8:N8"/>
    <mergeCell ref="H8:H9"/>
    <mergeCell ref="J8:J9"/>
    <mergeCell ref="V8:V9"/>
    <mergeCell ref="R8:R9"/>
    <mergeCell ref="X8:X9"/>
    <mergeCell ref="A4:Z4"/>
    <mergeCell ref="Y10:Y12"/>
    <mergeCell ref="Y19:Y21"/>
    <mergeCell ref="Y34:Y36"/>
  </mergeCells>
  <pageMargins left="0.23" right="0.15" top="1.1" bottom="0.7" header="0.5118110236220472" footer="0.16"/>
  <pageSetup orientation="landscape" paperSize="9" scale="41" pageOrder="overThenDown" horizontalDpi="300" verticalDpi="300"/>
</worksheet>
</file>

<file path=xl/worksheets/sheet6.xml><?xml version="1.0" encoding="utf-8"?>
<worksheet xmlns="http://schemas.openxmlformats.org/spreadsheetml/2006/main">
  <sheetPr codeName="Sheet5">
    <outlinePr summaryBelow="1" summaryRight="1"/>
    <pageSetUpPr/>
  </sheetPr>
  <dimension ref="A1:J92"/>
  <sheetViews>
    <sheetView showGridLines="0" view="pageBreakPreview" topLeftCell="A5" zoomScaleNormal="100" zoomScaleSheetLayoutView="100" workbookViewId="0">
      <selection activeCell="P25" sqref="P25"/>
    </sheetView>
  </sheetViews>
  <sheetFormatPr baseColWidth="8" defaultColWidth="8" defaultRowHeight="14.25"/>
  <cols>
    <col width="5.21875" customWidth="1" style="417" min="1" max="1"/>
    <col width="6.88671875" customWidth="1" style="417" min="2" max="2"/>
    <col width="8.21875" customWidth="1" style="412" min="3" max="10"/>
    <col width="8" customWidth="1" style="417" min="11" max="16384"/>
  </cols>
  <sheetData>
    <row r="1" ht="15" customFormat="1" customHeight="1" s="412">
      <c r="A1" s="881" t="inlineStr">
        <is>
          <t>Ⅲ. 인 구</t>
        </is>
      </c>
      <c r="C1" s="412" t="n"/>
      <c r="D1" s="412" t="n"/>
      <c r="E1" s="412" t="n"/>
      <c r="F1" s="412" t="n"/>
      <c r="G1" s="412" t="n"/>
      <c r="H1" s="412" t="n"/>
      <c r="I1" s="412" t="n"/>
      <c r="J1" s="404" t="inlineStr">
        <is>
          <t>Ⅲ. Population</t>
        </is>
      </c>
    </row>
    <row r="2" ht="15" customFormat="1" customHeight="1" s="412">
      <c r="A2" s="881" t="n"/>
      <c r="C2" s="412" t="n"/>
      <c r="D2" s="412" t="n"/>
      <c r="E2" s="412" t="n"/>
      <c r="F2" s="412" t="n"/>
      <c r="G2" s="412" t="n"/>
      <c r="H2" s="412" t="n"/>
      <c r="I2" s="412" t="n"/>
      <c r="J2" s="404" t="n"/>
    </row>
    <row r="3" ht="24.95" customFormat="1" customHeight="1" s="910">
      <c r="A3" s="910" t="inlineStr">
        <is>
          <t>4. 인구동태</t>
        </is>
      </c>
    </row>
    <row r="4" ht="24.95" customFormat="1" customHeight="1" s="910">
      <c r="A4" s="910" t="inlineStr">
        <is>
          <t>4. Vital Statistics</t>
        </is>
      </c>
    </row>
    <row r="5" ht="15" customFormat="1" customHeight="1" s="412" thickBot="1">
      <c r="A5" s="413" t="inlineStr">
        <is>
          <t>단위 : 명, 건</t>
        </is>
      </c>
      <c r="B5" s="414" t="n"/>
      <c r="C5" s="414" t="n"/>
      <c r="D5" s="414" t="n"/>
      <c r="E5" s="414" t="n"/>
      <c r="F5" s="414" t="n"/>
      <c r="G5" s="414" t="n"/>
      <c r="H5" s="414" t="n"/>
      <c r="I5" s="414" t="n"/>
      <c r="J5" s="415" t="inlineStr">
        <is>
          <t>Unit : persons, cases</t>
        </is>
      </c>
    </row>
    <row r="6" ht="15" customFormat="1" customHeight="1" s="412">
      <c r="A6" s="1188" t="inlineStr">
        <is>
          <t>연  별
월  별
Year &amp;
Month</t>
        </is>
      </c>
      <c r="B6" s="1083" t="n"/>
      <c r="C6" s="771" t="inlineStr">
        <is>
          <t>출생 Live Births</t>
        </is>
      </c>
      <c r="D6" s="439" t="n"/>
      <c r="E6" s="1083" t="n"/>
      <c r="F6" s="772" t="inlineStr">
        <is>
          <t>사망 Deaths</t>
        </is>
      </c>
      <c r="G6" s="439" t="n"/>
      <c r="H6" s="1083" t="n"/>
      <c r="I6" s="1189" t="inlineStr">
        <is>
          <t>혼 인
Marriages</t>
        </is>
      </c>
      <c r="J6" s="1190" t="inlineStr">
        <is>
          <t>이 혼
Divorces</t>
        </is>
      </c>
    </row>
    <row r="7" ht="15" customFormat="1" customHeight="1" s="412">
      <c r="B7" s="1042" t="n"/>
      <c r="C7" s="1099" t="n"/>
      <c r="D7" s="1091" t="n"/>
      <c r="E7" s="1047" t="n"/>
      <c r="F7" s="1092" t="n"/>
      <c r="G7" s="1091" t="n"/>
      <c r="H7" s="1047" t="n"/>
      <c r="I7" s="1090" t="n"/>
      <c r="J7" s="1044" t="n"/>
    </row>
    <row r="8" ht="15" customFormat="1" customHeight="1" s="412">
      <c r="B8" s="1042" t="n"/>
      <c r="C8" s="790" t="n"/>
      <c r="D8" s="774" t="inlineStr">
        <is>
          <t>남
Male</t>
        </is>
      </c>
      <c r="E8" s="774" t="inlineStr">
        <is>
          <t>여
Female</t>
        </is>
      </c>
      <c r="F8" s="783" t="n"/>
      <c r="G8" s="774" t="inlineStr">
        <is>
          <t>남
Male</t>
        </is>
      </c>
      <c r="H8" s="774" t="inlineStr">
        <is>
          <t>여
Female</t>
        </is>
      </c>
      <c r="I8" s="1090" t="n"/>
      <c r="J8" s="1044" t="n"/>
    </row>
    <row r="9" ht="15" customFormat="1" customHeight="1" s="412">
      <c r="A9" s="1096" t="n"/>
      <c r="B9" s="1049" t="n"/>
      <c r="C9" s="1119" t="n"/>
      <c r="D9" s="1098" t="n"/>
      <c r="E9" s="1098" t="n"/>
      <c r="F9" s="1098" t="n"/>
      <c r="G9" s="1098" t="n"/>
      <c r="H9" s="1098" t="n"/>
      <c r="I9" s="1050" t="n"/>
      <c r="J9" s="1048" t="n"/>
    </row>
    <row r="10" ht="26.25" customFormat="1" customHeight="1" s="12">
      <c r="A10" s="795" t="n">
        <v>2020</v>
      </c>
      <c r="B10" s="1191" t="n"/>
      <c r="C10" s="1192" t="n">
        <v>100</v>
      </c>
      <c r="D10" s="1192" t="n">
        <v>53</v>
      </c>
      <c r="E10" s="1192" t="n">
        <v>47</v>
      </c>
      <c r="F10" s="1192" t="n">
        <v>417</v>
      </c>
      <c r="G10" s="1192" t="n">
        <v>239</v>
      </c>
      <c r="H10" s="1192" t="n">
        <v>178</v>
      </c>
      <c r="I10" s="1192" t="n">
        <v>63</v>
      </c>
      <c r="J10" s="1192" t="n">
        <v>68</v>
      </c>
    </row>
    <row r="11" ht="26.25" customFormat="1" customHeight="1" s="12">
      <c r="A11" s="793" t="n">
        <v>2021</v>
      </c>
      <c r="B11" s="1041" t="n"/>
      <c r="C11" s="1192" t="n">
        <v>100</v>
      </c>
      <c r="D11" s="1192" t="n">
        <v>53</v>
      </c>
      <c r="E11" s="1192" t="n">
        <v>47</v>
      </c>
      <c r="F11" s="1192" t="n">
        <v>426</v>
      </c>
      <c r="G11" s="1192" t="n">
        <v>226</v>
      </c>
      <c r="H11" s="1192" t="n">
        <v>200</v>
      </c>
      <c r="I11" s="1192" t="n">
        <v>61</v>
      </c>
      <c r="J11" s="1192" t="n">
        <v>53</v>
      </c>
    </row>
    <row r="12" ht="26.25" customFormat="1" customHeight="1" s="12">
      <c r="A12" s="793" t="n">
        <v>2022</v>
      </c>
      <c r="B12" s="1041" t="n"/>
      <c r="C12" s="1192" t="n">
        <v>88</v>
      </c>
      <c r="D12" s="1192" t="n">
        <v>34</v>
      </c>
      <c r="E12" s="1192" t="n">
        <v>54</v>
      </c>
      <c r="F12" s="1192" t="n">
        <v>488</v>
      </c>
      <c r="G12" s="1192" t="n">
        <v>264</v>
      </c>
      <c r="H12" s="1192" t="n">
        <v>224</v>
      </c>
      <c r="I12" s="1192" t="n">
        <v>56</v>
      </c>
      <c r="J12" s="1192" t="n">
        <v>63</v>
      </c>
    </row>
    <row r="13" ht="26.25" customFormat="1" customHeight="1" s="12">
      <c r="A13" s="793" t="n">
        <v>2023</v>
      </c>
      <c r="B13" s="1041" t="n"/>
      <c r="C13" s="1192" t="n">
        <v>89</v>
      </c>
      <c r="D13" s="1192" t="n">
        <v>41</v>
      </c>
      <c r="E13" s="1192" t="n">
        <v>48</v>
      </c>
      <c r="F13" s="1192" t="n">
        <v>417</v>
      </c>
      <c r="G13" s="1192" t="n">
        <v>213</v>
      </c>
      <c r="H13" s="1192" t="n">
        <v>204</v>
      </c>
      <c r="I13" s="1192" t="n">
        <v>77</v>
      </c>
      <c r="J13" s="1192" t="n">
        <v>70</v>
      </c>
    </row>
    <row r="14" ht="26.25" customFormat="1" customHeight="1" s="12">
      <c r="A14" s="797" t="n">
        <v>2024</v>
      </c>
      <c r="B14" s="1041" t="n"/>
      <c r="C14" s="1193">
        <f>SUM(C16:C27)</f>
        <v/>
      </c>
      <c r="D14" s="1193">
        <f>SUM(D16:D27)</f>
        <v/>
      </c>
      <c r="E14" s="1193">
        <f>SUM(E16:E27)</f>
        <v/>
      </c>
      <c r="F14" s="1193">
        <f>SUM(F16:F27)</f>
        <v/>
      </c>
      <c r="G14" s="1193">
        <f>SUM(G16:G27)</f>
        <v/>
      </c>
      <c r="H14" s="1193">
        <f>SUM(H16:H27)</f>
        <v/>
      </c>
      <c r="I14" s="1193">
        <f>SUM(I16:I27)</f>
        <v/>
      </c>
      <c r="J14" s="1193">
        <f>SUM(J16:J27)</f>
        <v/>
      </c>
    </row>
    <row r="15" ht="26.25" customFormat="1" customHeight="1" s="412">
      <c r="A15" s="797" t="n"/>
      <c r="B15" s="1041" t="n"/>
      <c r="C15" s="1192" t="n"/>
      <c r="D15" s="1192" t="n"/>
      <c r="E15" s="1192" t="n"/>
      <c r="F15" s="1192" t="n"/>
      <c r="G15" s="1192" t="n"/>
      <c r="H15" s="1192" t="n"/>
      <c r="I15" s="1192" t="n"/>
      <c r="J15" s="1192" t="n"/>
    </row>
    <row r="16" ht="26.25" customFormat="1" customHeight="1" s="412">
      <c r="A16" s="1194" t="inlineStr">
        <is>
          <t>1월</t>
        </is>
      </c>
      <c r="B16" s="270" t="inlineStr">
        <is>
          <t xml:space="preserve"> Jan.</t>
        </is>
      </c>
      <c r="C16" s="1195">
        <f>SUM(D16:E16)</f>
        <v/>
      </c>
      <c r="D16" s="1196" t="n">
        <v>5</v>
      </c>
      <c r="E16" s="1196" t="n">
        <v>4</v>
      </c>
      <c r="F16" s="1195">
        <f>SUM(G16:H16)</f>
        <v/>
      </c>
      <c r="G16" s="1196" t="n">
        <v>23</v>
      </c>
      <c r="H16" s="1196" t="n">
        <v>28</v>
      </c>
      <c r="I16" s="1197" t="n">
        <v>6</v>
      </c>
      <c r="J16" s="1198" t="n">
        <v>9</v>
      </c>
    </row>
    <row r="17" ht="26.25" customFormat="1" customHeight="1" s="412">
      <c r="A17" s="1194" t="inlineStr">
        <is>
          <t>2월</t>
        </is>
      </c>
      <c r="B17" s="271" t="inlineStr">
        <is>
          <t xml:space="preserve"> Feb.</t>
        </is>
      </c>
      <c r="C17" s="1199">
        <f>SUM(D17:E17)</f>
        <v/>
      </c>
      <c r="D17" s="1196" t="n">
        <v>6</v>
      </c>
      <c r="E17" s="1196" t="n">
        <v>3</v>
      </c>
      <c r="F17" s="1195">
        <f>SUM(G17:H17)</f>
        <v/>
      </c>
      <c r="G17" s="1196" t="n">
        <v>24</v>
      </c>
      <c r="H17" s="1196" t="n">
        <v>19</v>
      </c>
      <c r="I17" s="1197" t="n">
        <v>6</v>
      </c>
      <c r="J17" s="1198" t="n">
        <v>3</v>
      </c>
    </row>
    <row r="18" ht="26.25" customFormat="1" customHeight="1" s="412">
      <c r="A18" s="1194" t="inlineStr">
        <is>
          <t>3월</t>
        </is>
      </c>
      <c r="B18" s="270" t="inlineStr">
        <is>
          <t xml:space="preserve"> Mar.</t>
        </is>
      </c>
      <c r="C18" s="1195">
        <f>SUM(D18:E18)</f>
        <v/>
      </c>
      <c r="D18" s="1196" t="n">
        <v>3</v>
      </c>
      <c r="E18" s="1196" t="n">
        <v>3</v>
      </c>
      <c r="F18" s="1195">
        <f>SUM(G18:H18)</f>
        <v/>
      </c>
      <c r="G18" s="1196" t="n">
        <v>22</v>
      </c>
      <c r="H18" s="1196" t="n">
        <v>18</v>
      </c>
      <c r="I18" s="1197" t="n">
        <v>4</v>
      </c>
      <c r="J18" s="1198" t="n">
        <v>5</v>
      </c>
    </row>
    <row r="19" ht="26.25" customFormat="1" customHeight="1" s="412">
      <c r="A19" s="1194" t="inlineStr">
        <is>
          <t>4월</t>
        </is>
      </c>
      <c r="B19" s="270" t="inlineStr">
        <is>
          <t xml:space="preserve"> Apr.</t>
        </is>
      </c>
      <c r="C19" s="1195">
        <f>SUM(D19:E19)</f>
        <v/>
      </c>
      <c r="D19" s="1196" t="n">
        <v>3</v>
      </c>
      <c r="E19" s="1196" t="n">
        <v>2</v>
      </c>
      <c r="F19" s="1195">
        <f>SUM(G19:H19)</f>
        <v/>
      </c>
      <c r="G19" s="1196" t="n">
        <v>17</v>
      </c>
      <c r="H19" s="1196" t="n">
        <v>14</v>
      </c>
      <c r="I19" s="1197" t="n">
        <v>10</v>
      </c>
      <c r="J19" s="1198" t="n">
        <v>5</v>
      </c>
    </row>
    <row r="20" ht="26.25" customFormat="1" customHeight="1" s="412">
      <c r="A20" s="1194" t="inlineStr">
        <is>
          <t>5월</t>
        </is>
      </c>
      <c r="B20" s="270" t="inlineStr">
        <is>
          <t xml:space="preserve"> May.</t>
        </is>
      </c>
      <c r="C20" s="1195">
        <f>SUM(D20:E20)</f>
        <v/>
      </c>
      <c r="D20" s="1196" t="n">
        <v>5</v>
      </c>
      <c r="E20" s="1196" t="n">
        <v>0</v>
      </c>
      <c r="F20" s="1195">
        <f>SUM(G20:H20)</f>
        <v/>
      </c>
      <c r="G20" s="1196" t="n">
        <v>23</v>
      </c>
      <c r="H20" s="1196" t="n">
        <v>18</v>
      </c>
      <c r="I20" s="1197" t="n">
        <v>4</v>
      </c>
      <c r="J20" s="1198" t="n">
        <v>10</v>
      </c>
    </row>
    <row r="21" ht="26.25" customFormat="1" customHeight="1" s="412">
      <c r="A21" s="1194" t="inlineStr">
        <is>
          <t>6월</t>
        </is>
      </c>
      <c r="B21" s="270" t="inlineStr">
        <is>
          <t xml:space="preserve"> Jun.</t>
        </is>
      </c>
      <c r="C21" s="1195">
        <f>SUM(D21:E21)</f>
        <v/>
      </c>
      <c r="D21" s="1196" t="n">
        <v>7</v>
      </c>
      <c r="E21" s="1196" t="n">
        <v>3</v>
      </c>
      <c r="F21" s="1195">
        <f>SUM(G21:H21)</f>
        <v/>
      </c>
      <c r="G21" s="1196" t="n">
        <v>16</v>
      </c>
      <c r="H21" s="1196" t="n">
        <v>14</v>
      </c>
      <c r="I21" s="1197" t="n">
        <v>7</v>
      </c>
      <c r="J21" s="1198" t="n">
        <v>4</v>
      </c>
    </row>
    <row r="22" ht="26.25" customFormat="1" customHeight="1" s="412">
      <c r="A22" s="1194" t="inlineStr">
        <is>
          <t>7월</t>
        </is>
      </c>
      <c r="B22" s="270" t="inlineStr">
        <is>
          <t xml:space="preserve"> Jul.</t>
        </is>
      </c>
      <c r="C22" s="1195">
        <f>SUM(D22:E22)</f>
        <v/>
      </c>
      <c r="D22" s="1196" t="n">
        <v>4</v>
      </c>
      <c r="E22" s="1196" t="n">
        <v>1</v>
      </c>
      <c r="F22" s="1195">
        <f>SUM(G22:H22)</f>
        <v/>
      </c>
      <c r="G22" s="1196" t="n">
        <v>21</v>
      </c>
      <c r="H22" s="1196" t="n">
        <v>16</v>
      </c>
      <c r="I22" s="1197" t="n">
        <v>3</v>
      </c>
      <c r="J22" s="1198" t="n">
        <v>8</v>
      </c>
    </row>
    <row r="23" ht="26.25" customFormat="1" customHeight="1" s="412">
      <c r="A23" s="1194" t="inlineStr">
        <is>
          <t>8월</t>
        </is>
      </c>
      <c r="B23" s="270" t="inlineStr">
        <is>
          <t xml:space="preserve"> Aug.</t>
        </is>
      </c>
      <c r="C23" s="1195">
        <f>SUM(D23:E23)</f>
        <v/>
      </c>
      <c r="D23" s="1196" t="n">
        <v>2</v>
      </c>
      <c r="E23" s="1196" t="n">
        <v>3</v>
      </c>
      <c r="F23" s="1195">
        <f>SUM(G23:H23)</f>
        <v/>
      </c>
      <c r="G23" s="1196" t="n">
        <v>19</v>
      </c>
      <c r="H23" s="1196" t="n">
        <v>15</v>
      </c>
      <c r="I23" s="1197" t="n">
        <v>7</v>
      </c>
      <c r="J23" s="1198" t="n">
        <v>6</v>
      </c>
    </row>
    <row r="24" ht="26.25" customFormat="1" customHeight="1" s="412">
      <c r="A24" s="1194" t="inlineStr">
        <is>
          <t>9월</t>
        </is>
      </c>
      <c r="B24" s="270" t="inlineStr">
        <is>
          <t xml:space="preserve"> Sept.</t>
        </is>
      </c>
      <c r="C24" s="1195">
        <f>SUM(D24:E24)</f>
        <v/>
      </c>
      <c r="D24" s="1196" t="n">
        <v>8</v>
      </c>
      <c r="E24" s="1196" t="n">
        <v>3</v>
      </c>
      <c r="F24" s="1195">
        <f>SUM(G24:H24)</f>
        <v/>
      </c>
      <c r="G24" s="1196" t="n">
        <v>13</v>
      </c>
      <c r="H24" s="1196" t="n">
        <v>14</v>
      </c>
      <c r="I24" s="1197" t="n">
        <v>4</v>
      </c>
      <c r="J24" s="1198" t="n">
        <v>5</v>
      </c>
    </row>
    <row r="25" ht="26.25" customFormat="1" customHeight="1" s="412">
      <c r="A25" s="1194" t="inlineStr">
        <is>
          <t>10월</t>
        </is>
      </c>
      <c r="B25" s="270" t="inlineStr">
        <is>
          <t xml:space="preserve"> Oct.</t>
        </is>
      </c>
      <c r="C25" s="1195">
        <f>SUM(D25:E25)</f>
        <v/>
      </c>
      <c r="D25" s="1196" t="n">
        <v>6</v>
      </c>
      <c r="E25" s="1196" t="n">
        <v>2</v>
      </c>
      <c r="F25" s="1195">
        <f>SUM(G25:H25)</f>
        <v/>
      </c>
      <c r="G25" s="1196" t="n">
        <v>23</v>
      </c>
      <c r="H25" s="1196" t="n">
        <v>23</v>
      </c>
      <c r="I25" s="1197" t="n">
        <v>12</v>
      </c>
      <c r="J25" s="1198" t="n">
        <v>6</v>
      </c>
    </row>
    <row r="26" ht="26.25" customFormat="1" customHeight="1" s="412">
      <c r="A26" s="1200" t="inlineStr">
        <is>
          <t>11월</t>
        </is>
      </c>
      <c r="B26" s="273" t="inlineStr">
        <is>
          <t xml:space="preserve"> Nov.</t>
        </is>
      </c>
      <c r="C26" s="1195">
        <f>SUM(D26:E26)</f>
        <v/>
      </c>
      <c r="D26" s="1196" t="n">
        <v>0</v>
      </c>
      <c r="E26" s="1196" t="n">
        <v>4</v>
      </c>
      <c r="F26" s="1195">
        <f>SUM(G26:H26)</f>
        <v/>
      </c>
      <c r="G26" s="1196" t="n">
        <v>14</v>
      </c>
      <c r="H26" s="1196" t="n">
        <v>18</v>
      </c>
      <c r="I26" s="1197" t="n">
        <v>7</v>
      </c>
      <c r="J26" s="1198" t="n">
        <v>6</v>
      </c>
    </row>
    <row r="27" ht="26.25" customFormat="1" customHeight="1" s="412" thickBot="1">
      <c r="A27" s="1201" t="inlineStr">
        <is>
          <t>12월</t>
        </is>
      </c>
      <c r="B27" s="272" t="inlineStr">
        <is>
          <t xml:space="preserve"> Dec.</t>
        </is>
      </c>
      <c r="C27" s="1195">
        <f>SUM(D27:E27)</f>
        <v/>
      </c>
      <c r="D27" s="1196" t="n">
        <v>1</v>
      </c>
      <c r="E27" s="1196" t="n">
        <v>5</v>
      </c>
      <c r="F27" s="1195">
        <f>SUM(G27:H27)</f>
        <v/>
      </c>
      <c r="G27" s="1196" t="n">
        <v>15</v>
      </c>
      <c r="H27" s="1196" t="n">
        <v>17</v>
      </c>
      <c r="I27" s="1197" t="n">
        <v>5</v>
      </c>
      <c r="J27" s="1198" t="n">
        <v>11</v>
      </c>
    </row>
    <row r="28" ht="15" customFormat="1" customHeight="1" s="361">
      <c r="A28" s="871" t="inlineStr">
        <is>
          <t xml:space="preserve">자료 : 통계청,『인구동향조사』, 2014년 부터 양식변경 단위, 항목명 영문표기 변경 </t>
        </is>
      </c>
      <c r="B28" s="439" t="n"/>
      <c r="C28" s="439" t="n"/>
      <c r="D28" s="439" t="n"/>
      <c r="E28" s="439" t="n"/>
      <c r="F28" s="439" t="n"/>
      <c r="G28" s="439" t="n"/>
      <c r="H28" s="439" t="n"/>
      <c r="I28" s="439" t="n"/>
      <c r="J28" s="439" t="n"/>
    </row>
    <row r="29" ht="10.5" customFormat="1" customHeight="1" s="361">
      <c r="A29" s="23" t="n"/>
      <c r="B29" s="1202" t="n"/>
      <c r="C29" s="1203" t="n"/>
      <c r="D29" s="1203" t="n"/>
      <c r="E29" s="1203" t="n"/>
      <c r="F29" s="1203" t="n"/>
      <c r="G29" s="1203" t="n"/>
      <c r="H29" s="1203" t="n"/>
      <c r="I29" s="1203" t="n"/>
      <c r="J29" s="329" t="n"/>
    </row>
    <row r="30" ht="10.5" customFormat="1" customHeight="1" s="361">
      <c r="A30" s="23" t="n"/>
      <c r="B30" s="1202" t="n"/>
      <c r="C30" s="1203" t="n"/>
      <c r="D30" s="1203" t="n"/>
      <c r="E30" s="1203" t="n"/>
      <c r="F30" s="1203" t="n"/>
      <c r="G30" s="1203" t="n"/>
      <c r="H30" s="1203" t="n"/>
      <c r="I30" s="1203" t="n"/>
      <c r="J30" s="1203" t="n"/>
    </row>
    <row r="31" ht="13.5" customFormat="1" customHeight="1" s="412">
      <c r="C31" s="412" t="n"/>
      <c r="D31" s="412" t="n"/>
      <c r="E31" s="412" t="n"/>
      <c r="F31" s="412" t="n"/>
      <c r="G31" s="412" t="n"/>
      <c r="H31" s="412" t="n"/>
      <c r="I31" s="412" t="n"/>
      <c r="J31" s="412" t="n"/>
    </row>
    <row r="32" ht="13.5" customFormat="1" customHeight="1" s="412">
      <c r="C32" s="1200" t="n"/>
      <c r="D32" s="1200" t="n"/>
      <c r="E32" s="1200" t="n"/>
      <c r="F32" s="1200" t="n"/>
      <c r="G32" s="1200" t="n"/>
      <c r="H32" s="1200" t="n"/>
      <c r="I32" s="1200" t="n"/>
      <c r="J32" s="1200" t="n"/>
    </row>
    <row r="33" ht="11.25" customFormat="1" customHeight="1" s="412">
      <c r="C33" s="412" t="n"/>
      <c r="D33" s="412" t="n"/>
      <c r="E33" s="412" t="n"/>
      <c r="F33" s="412" t="n"/>
      <c r="G33" s="412" t="n"/>
      <c r="H33" s="412" t="n"/>
      <c r="I33" s="412" t="n"/>
      <c r="J33" s="412" t="n"/>
    </row>
    <row r="34" ht="11.25" customFormat="1" customHeight="1" s="412">
      <c r="C34" s="412" t="n"/>
      <c r="D34" s="412" t="n"/>
      <c r="E34" s="412" t="n"/>
      <c r="F34" s="412" t="n"/>
      <c r="G34" s="412" t="n"/>
      <c r="H34" s="412" t="n"/>
      <c r="I34" s="412" t="n"/>
      <c r="J34" s="412" t="n"/>
    </row>
    <row r="35" ht="11.25" customFormat="1" customHeight="1" s="412">
      <c r="C35" s="412" t="n"/>
      <c r="D35" s="412" t="n"/>
      <c r="E35" s="412" t="n"/>
      <c r="F35" s="412" t="n"/>
      <c r="G35" s="412" t="n"/>
      <c r="H35" s="412" t="n"/>
      <c r="I35" s="412" t="n"/>
      <c r="J35" s="412" t="n"/>
    </row>
    <row r="36" ht="11.25" customFormat="1" customHeight="1" s="412">
      <c r="C36" s="412" t="n"/>
      <c r="D36" s="412" t="n"/>
      <c r="E36" s="412" t="n"/>
      <c r="F36" s="412" t="n"/>
      <c r="G36" s="412" t="n"/>
      <c r="H36" s="412" t="n"/>
      <c r="I36" s="412" t="n"/>
      <c r="J36" s="412" t="n"/>
    </row>
    <row r="37" ht="11.25" customFormat="1" customHeight="1" s="412">
      <c r="C37" s="412" t="n"/>
      <c r="D37" s="412" t="n"/>
      <c r="E37" s="412" t="n"/>
      <c r="F37" s="412" t="n"/>
      <c r="G37" s="412" t="n"/>
      <c r="H37" s="412" t="n"/>
      <c r="I37" s="412" t="n"/>
      <c r="J37" s="412" t="n"/>
    </row>
    <row r="38" ht="11.25" customFormat="1" customHeight="1" s="412">
      <c r="C38" s="412" t="n"/>
      <c r="D38" s="412" t="n"/>
      <c r="E38" s="412" t="n"/>
      <c r="F38" s="412" t="n"/>
      <c r="G38" s="412" t="n"/>
      <c r="H38" s="412" t="n"/>
      <c r="I38" s="412" t="n"/>
      <c r="J38" s="412" t="n"/>
    </row>
    <row r="39" ht="11.25" customFormat="1" customHeight="1" s="412">
      <c r="C39" s="412" t="n"/>
      <c r="D39" s="412" t="n"/>
      <c r="E39" s="412" t="n"/>
      <c r="F39" s="412" t="n"/>
      <c r="G39" s="412" t="n"/>
      <c r="H39" s="412" t="n"/>
      <c r="I39" s="412" t="n"/>
      <c r="J39" s="412" t="n"/>
    </row>
    <row r="40" ht="11.25" customFormat="1" customHeight="1" s="412">
      <c r="C40" s="412" t="n"/>
      <c r="D40" s="412" t="n"/>
      <c r="E40" s="412" t="n"/>
      <c r="F40" s="412" t="n"/>
      <c r="G40" s="412" t="n"/>
      <c r="H40" s="412" t="n"/>
      <c r="I40" s="412" t="n"/>
      <c r="J40" s="412" t="n"/>
    </row>
    <row r="41" ht="11.25" customFormat="1" customHeight="1" s="412">
      <c r="C41" s="412" t="n"/>
      <c r="D41" s="412" t="n"/>
      <c r="E41" s="412" t="n"/>
      <c r="F41" s="412" t="n"/>
      <c r="G41" s="412" t="n"/>
      <c r="H41" s="412" t="n"/>
      <c r="I41" s="412" t="n"/>
      <c r="J41" s="412" t="n"/>
    </row>
    <row r="42" ht="11.25" customFormat="1" customHeight="1" s="412">
      <c r="C42" s="412" t="n"/>
      <c r="D42" s="412" t="n"/>
      <c r="E42" s="412" t="n"/>
      <c r="F42" s="412" t="n"/>
      <c r="G42" s="412" t="n"/>
      <c r="H42" s="412" t="n"/>
      <c r="I42" s="412" t="n"/>
      <c r="J42" s="412" t="n"/>
    </row>
    <row r="43" ht="11.25" customFormat="1" customHeight="1" s="412">
      <c r="C43" s="412" t="n"/>
      <c r="D43" s="412" t="n"/>
      <c r="E43" s="412" t="n"/>
      <c r="F43" s="412" t="n"/>
      <c r="G43" s="412" t="n"/>
      <c r="H43" s="412" t="n"/>
      <c r="I43" s="412" t="n"/>
      <c r="J43" s="412" t="n"/>
    </row>
    <row r="44" ht="11.25" customFormat="1" customHeight="1" s="412">
      <c r="C44" s="412" t="n"/>
      <c r="D44" s="412" t="n"/>
      <c r="E44" s="412" t="n"/>
      <c r="F44" s="412" t="n"/>
      <c r="G44" s="412" t="n"/>
      <c r="H44" s="412" t="n"/>
      <c r="I44" s="412" t="n"/>
      <c r="J44" s="412" t="n"/>
    </row>
    <row r="45" ht="11.25" customFormat="1" customHeight="1" s="412">
      <c r="C45" s="412" t="n"/>
      <c r="D45" s="412" t="n"/>
      <c r="E45" s="412" t="n"/>
      <c r="F45" s="412" t="n"/>
      <c r="G45" s="412" t="n"/>
      <c r="H45" s="412" t="n"/>
      <c r="I45" s="412" t="n"/>
      <c r="J45" s="412" t="n"/>
    </row>
    <row r="46" ht="11.25" customFormat="1" customHeight="1" s="412">
      <c r="C46" s="412" t="n"/>
      <c r="D46" s="412" t="n"/>
      <c r="E46" s="412" t="n"/>
      <c r="F46" s="412" t="n"/>
      <c r="G46" s="412" t="n"/>
      <c r="H46" s="412" t="n"/>
      <c r="I46" s="412" t="n"/>
      <c r="J46" s="412" t="n"/>
    </row>
    <row r="47" ht="11.25" customFormat="1" customHeight="1" s="412">
      <c r="C47" s="412" t="n"/>
      <c r="D47" s="412" t="n"/>
      <c r="E47" s="412" t="n"/>
      <c r="F47" s="412" t="n"/>
      <c r="G47" s="412" t="n"/>
      <c r="H47" s="412" t="n"/>
      <c r="I47" s="412" t="n"/>
      <c r="J47" s="412" t="n"/>
    </row>
    <row r="48" ht="11.25" customFormat="1" customHeight="1" s="412">
      <c r="C48" s="412" t="n"/>
      <c r="D48" s="412" t="n"/>
      <c r="E48" s="412" t="n"/>
      <c r="F48" s="412" t="n"/>
      <c r="G48" s="412" t="n"/>
      <c r="H48" s="412" t="n"/>
      <c r="I48" s="412" t="n"/>
      <c r="J48" s="412" t="n"/>
    </row>
    <row r="49" ht="11.25" customFormat="1" customHeight="1" s="412">
      <c r="C49" s="412" t="n"/>
      <c r="D49" s="412" t="n"/>
      <c r="E49" s="412" t="n"/>
      <c r="F49" s="412" t="n"/>
      <c r="G49" s="412" t="n"/>
      <c r="H49" s="412" t="n"/>
      <c r="I49" s="412" t="n"/>
      <c r="J49" s="412" t="n"/>
    </row>
    <row r="50" ht="11.25" customFormat="1" customHeight="1" s="412">
      <c r="C50" s="412" t="n"/>
      <c r="D50" s="412" t="n"/>
      <c r="E50" s="412" t="n"/>
      <c r="F50" s="412" t="n"/>
      <c r="G50" s="412" t="n"/>
      <c r="H50" s="412" t="n"/>
      <c r="I50" s="412" t="n"/>
      <c r="J50" s="412" t="n"/>
    </row>
    <row r="51" ht="11.25" customFormat="1" customHeight="1" s="412">
      <c r="C51" s="412" t="n"/>
      <c r="D51" s="412" t="n"/>
      <c r="E51" s="412" t="n"/>
      <c r="F51" s="412" t="n"/>
      <c r="G51" s="412" t="n"/>
      <c r="H51" s="412" t="n"/>
      <c r="I51" s="412" t="n"/>
      <c r="J51" s="412" t="n"/>
    </row>
    <row r="52" ht="11.25" customFormat="1" customHeight="1" s="412">
      <c r="C52" s="412" t="n"/>
      <c r="D52" s="412" t="n"/>
      <c r="E52" s="412" t="n"/>
      <c r="F52" s="412" t="n"/>
      <c r="G52" s="412" t="n"/>
      <c r="H52" s="412" t="n"/>
      <c r="I52" s="412" t="n"/>
      <c r="J52" s="412" t="n"/>
    </row>
    <row r="53" ht="11.25" customFormat="1" customHeight="1" s="412">
      <c r="C53" s="412" t="n"/>
      <c r="D53" s="412" t="n"/>
      <c r="E53" s="412" t="n"/>
      <c r="F53" s="412" t="n"/>
      <c r="G53" s="412" t="n"/>
      <c r="H53" s="412" t="n"/>
      <c r="I53" s="412" t="n"/>
      <c r="J53" s="412" t="n"/>
    </row>
    <row r="54" ht="11.25" customFormat="1" customHeight="1" s="412">
      <c r="C54" s="412" t="n"/>
      <c r="D54" s="412" t="n"/>
      <c r="E54" s="412" t="n"/>
      <c r="F54" s="412" t="n"/>
      <c r="G54" s="412" t="n"/>
      <c r="H54" s="412" t="n"/>
      <c r="I54" s="412" t="n"/>
      <c r="J54" s="412" t="n"/>
    </row>
    <row r="55" ht="11.25" customFormat="1" customHeight="1" s="412">
      <c r="C55" s="412" t="n"/>
      <c r="D55" s="412" t="n"/>
      <c r="E55" s="412" t="n"/>
      <c r="F55" s="412" t="n"/>
      <c r="G55" s="412" t="n"/>
      <c r="H55" s="412" t="n"/>
      <c r="I55" s="412" t="n"/>
      <c r="J55" s="412" t="n"/>
    </row>
    <row r="56" ht="11.25" customFormat="1" customHeight="1" s="412">
      <c r="C56" s="412" t="n"/>
      <c r="D56" s="412" t="n"/>
      <c r="E56" s="412" t="n"/>
      <c r="F56" s="412" t="n"/>
      <c r="G56" s="412" t="n"/>
      <c r="H56" s="412" t="n"/>
      <c r="I56" s="412" t="n"/>
      <c r="J56" s="412" t="n"/>
    </row>
    <row r="57" ht="11.25" customFormat="1" customHeight="1" s="412">
      <c r="C57" s="412" t="n"/>
      <c r="D57" s="412" t="n"/>
      <c r="E57" s="412" t="n"/>
      <c r="F57" s="412" t="n"/>
      <c r="G57" s="412" t="n"/>
      <c r="H57" s="412" t="n"/>
      <c r="I57" s="412" t="n"/>
      <c r="J57" s="412" t="n"/>
    </row>
    <row r="58" ht="11.25" customFormat="1" customHeight="1" s="412">
      <c r="C58" s="412" t="n"/>
      <c r="D58" s="412" t="n"/>
      <c r="E58" s="412" t="n"/>
      <c r="F58" s="412" t="n"/>
      <c r="G58" s="412" t="n"/>
      <c r="H58" s="412" t="n"/>
      <c r="I58" s="412" t="n"/>
      <c r="J58" s="412" t="n"/>
    </row>
    <row r="59" ht="11.25" customFormat="1" customHeight="1" s="412">
      <c r="C59" s="412" t="n"/>
      <c r="D59" s="412" t="n"/>
      <c r="E59" s="412" t="n"/>
      <c r="F59" s="412" t="n"/>
      <c r="G59" s="412" t="n"/>
      <c r="H59" s="412" t="n"/>
      <c r="I59" s="412" t="n"/>
      <c r="J59" s="412" t="n"/>
    </row>
    <row r="60" ht="11.25" customFormat="1" customHeight="1" s="412">
      <c r="C60" s="412" t="n"/>
      <c r="D60" s="412" t="n"/>
      <c r="E60" s="412" t="n"/>
      <c r="F60" s="412" t="n"/>
      <c r="G60" s="412" t="n"/>
      <c r="H60" s="412" t="n"/>
      <c r="I60" s="412" t="n"/>
      <c r="J60" s="412" t="n"/>
    </row>
    <row r="61" ht="11.25" customFormat="1" customHeight="1" s="412">
      <c r="C61" s="412" t="n"/>
      <c r="D61" s="412" t="n"/>
      <c r="E61" s="412" t="n"/>
      <c r="F61" s="412" t="n"/>
      <c r="G61" s="412" t="n"/>
      <c r="H61" s="412" t="n"/>
      <c r="I61" s="412" t="n"/>
      <c r="J61" s="412" t="n"/>
    </row>
    <row r="62" ht="11.25" customFormat="1" customHeight="1" s="412">
      <c r="C62" s="412" t="n"/>
      <c r="D62" s="412" t="n"/>
      <c r="E62" s="412" t="n"/>
      <c r="F62" s="412" t="n"/>
      <c r="G62" s="412" t="n"/>
      <c r="H62" s="412" t="n"/>
      <c r="I62" s="412" t="n"/>
      <c r="J62" s="412" t="n"/>
    </row>
    <row r="63" ht="11.25" customFormat="1" customHeight="1" s="412">
      <c r="C63" s="412" t="n"/>
      <c r="D63" s="412" t="n"/>
      <c r="E63" s="412" t="n"/>
      <c r="F63" s="412" t="n"/>
      <c r="G63" s="412" t="n"/>
      <c r="H63" s="412" t="n"/>
      <c r="I63" s="412" t="n"/>
      <c r="J63" s="412" t="n"/>
    </row>
    <row r="64" ht="11.25" customFormat="1" customHeight="1" s="412">
      <c r="C64" s="412" t="n"/>
      <c r="D64" s="412" t="n"/>
      <c r="E64" s="412" t="n"/>
      <c r="F64" s="412" t="n"/>
      <c r="G64" s="412" t="n"/>
      <c r="H64" s="412" t="n"/>
      <c r="I64" s="412" t="n"/>
      <c r="J64" s="412" t="n"/>
    </row>
    <row r="65" ht="11.25" customFormat="1" customHeight="1" s="412">
      <c r="C65" s="412" t="n"/>
      <c r="D65" s="412" t="n"/>
      <c r="E65" s="412" t="n"/>
      <c r="F65" s="412" t="n"/>
      <c r="G65" s="412" t="n"/>
      <c r="H65" s="412" t="n"/>
      <c r="I65" s="412" t="n"/>
      <c r="J65" s="412" t="n"/>
    </row>
    <row r="66" ht="11.25" customFormat="1" customHeight="1" s="412">
      <c r="C66" s="412" t="n"/>
      <c r="D66" s="412" t="n"/>
      <c r="E66" s="412" t="n"/>
      <c r="F66" s="412" t="n"/>
      <c r="G66" s="412" t="n"/>
      <c r="H66" s="412" t="n"/>
      <c r="I66" s="412" t="n"/>
      <c r="J66" s="412" t="n"/>
    </row>
    <row r="67" ht="11.25" customFormat="1" customHeight="1" s="412">
      <c r="C67" s="412" t="n"/>
      <c r="D67" s="412" t="n"/>
      <c r="E67" s="412" t="n"/>
      <c r="F67" s="412" t="n"/>
      <c r="G67" s="412" t="n"/>
      <c r="H67" s="412" t="n"/>
      <c r="I67" s="412" t="n"/>
      <c r="J67" s="412" t="n"/>
    </row>
    <row r="68" ht="11.25" customFormat="1" customHeight="1" s="412">
      <c r="C68" s="412" t="n"/>
      <c r="D68" s="412" t="n"/>
      <c r="E68" s="412" t="n"/>
      <c r="F68" s="412" t="n"/>
      <c r="G68" s="412" t="n"/>
      <c r="H68" s="412" t="n"/>
      <c r="I68" s="412" t="n"/>
      <c r="J68" s="412" t="n"/>
    </row>
    <row r="69" ht="11.25" customFormat="1" customHeight="1" s="412">
      <c r="C69" s="412" t="n"/>
      <c r="D69" s="412" t="n"/>
      <c r="E69" s="412" t="n"/>
      <c r="F69" s="412" t="n"/>
      <c r="G69" s="412" t="n"/>
      <c r="H69" s="412" t="n"/>
      <c r="I69" s="412" t="n"/>
      <c r="J69" s="412" t="n"/>
    </row>
    <row r="70" ht="11.25" customFormat="1" customHeight="1" s="412">
      <c r="C70" s="412" t="n"/>
      <c r="D70" s="412" t="n"/>
      <c r="E70" s="412" t="n"/>
      <c r="F70" s="412" t="n"/>
      <c r="G70" s="412" t="n"/>
      <c r="H70" s="412" t="n"/>
      <c r="I70" s="412" t="n"/>
      <c r="J70" s="412" t="n"/>
    </row>
    <row r="71" ht="11.25" customFormat="1" customHeight="1" s="412">
      <c r="C71" s="412" t="n"/>
      <c r="D71" s="412" t="n"/>
      <c r="E71" s="412" t="n"/>
      <c r="F71" s="412" t="n"/>
      <c r="G71" s="412" t="n"/>
      <c r="H71" s="412" t="n"/>
      <c r="I71" s="412" t="n"/>
      <c r="J71" s="412" t="n"/>
    </row>
    <row r="72" ht="11.25" customFormat="1" customHeight="1" s="412">
      <c r="C72" s="412" t="n"/>
      <c r="D72" s="412" t="n"/>
      <c r="E72" s="412" t="n"/>
      <c r="F72" s="412" t="n"/>
      <c r="G72" s="412" t="n"/>
      <c r="H72" s="412" t="n"/>
      <c r="I72" s="412" t="n"/>
      <c r="J72" s="412" t="n"/>
    </row>
    <row r="73" ht="11.25" customFormat="1" customHeight="1" s="412">
      <c r="C73" s="412" t="n"/>
      <c r="D73" s="412" t="n"/>
      <c r="E73" s="412" t="n"/>
      <c r="F73" s="412" t="n"/>
      <c r="G73" s="412" t="n"/>
      <c r="H73" s="412" t="n"/>
      <c r="I73" s="412" t="n"/>
      <c r="J73" s="412" t="n"/>
    </row>
    <row r="74" ht="11.25" customFormat="1" customHeight="1" s="412">
      <c r="C74" s="412" t="n"/>
      <c r="D74" s="412" t="n"/>
      <c r="E74" s="412" t="n"/>
      <c r="F74" s="412" t="n"/>
      <c r="G74" s="412" t="n"/>
      <c r="H74" s="412" t="n"/>
      <c r="I74" s="412" t="n"/>
      <c r="J74" s="412" t="n"/>
    </row>
    <row r="75" ht="11.25" customFormat="1" customHeight="1" s="412">
      <c r="C75" s="412" t="n"/>
      <c r="D75" s="412" t="n"/>
      <c r="E75" s="412" t="n"/>
      <c r="F75" s="412" t="n"/>
      <c r="G75" s="412" t="n"/>
      <c r="H75" s="412" t="n"/>
      <c r="I75" s="412" t="n"/>
      <c r="J75" s="412" t="n"/>
    </row>
    <row r="76" ht="11.25" customFormat="1" customHeight="1" s="412">
      <c r="C76" s="412" t="n"/>
      <c r="D76" s="412" t="n"/>
      <c r="E76" s="412" t="n"/>
      <c r="F76" s="412" t="n"/>
      <c r="G76" s="412" t="n"/>
      <c r="H76" s="412" t="n"/>
      <c r="I76" s="412" t="n"/>
      <c r="J76" s="412" t="n"/>
    </row>
    <row r="77" ht="11.25" customFormat="1" customHeight="1" s="412">
      <c r="C77" s="412" t="n"/>
      <c r="D77" s="412" t="n"/>
      <c r="E77" s="412" t="n"/>
      <c r="F77" s="412" t="n"/>
      <c r="G77" s="412" t="n"/>
      <c r="H77" s="412" t="n"/>
      <c r="I77" s="412" t="n"/>
      <c r="J77" s="412" t="n"/>
    </row>
    <row r="78" ht="11.25" customFormat="1" customHeight="1" s="412">
      <c r="C78" s="412" t="n"/>
      <c r="D78" s="412" t="n"/>
      <c r="E78" s="412" t="n"/>
      <c r="F78" s="412" t="n"/>
      <c r="G78" s="412" t="n"/>
      <c r="H78" s="412" t="n"/>
      <c r="I78" s="412" t="n"/>
      <c r="J78" s="412" t="n"/>
    </row>
    <row r="79" ht="11.25" customFormat="1" customHeight="1" s="412">
      <c r="C79" s="412" t="n"/>
      <c r="D79" s="412" t="n"/>
      <c r="E79" s="412" t="n"/>
      <c r="F79" s="412" t="n"/>
      <c r="G79" s="412" t="n"/>
      <c r="H79" s="412" t="n"/>
      <c r="I79" s="412" t="n"/>
      <c r="J79" s="412" t="n"/>
    </row>
    <row r="80" ht="11.25" customFormat="1" customHeight="1" s="412">
      <c r="C80" s="412" t="n"/>
      <c r="D80" s="412" t="n"/>
      <c r="E80" s="412" t="n"/>
      <c r="F80" s="412" t="n"/>
      <c r="G80" s="412" t="n"/>
      <c r="H80" s="412" t="n"/>
      <c r="I80" s="412" t="n"/>
      <c r="J80" s="412" t="n"/>
    </row>
    <row r="81" ht="11.25" customFormat="1" customHeight="1" s="412">
      <c r="C81" s="412" t="n"/>
      <c r="D81" s="412" t="n"/>
      <c r="E81" s="412" t="n"/>
      <c r="F81" s="412" t="n"/>
      <c r="G81" s="412" t="n"/>
      <c r="H81" s="412" t="n"/>
      <c r="I81" s="412" t="n"/>
      <c r="J81" s="412" t="n"/>
    </row>
    <row r="82" ht="11.25" customFormat="1" customHeight="1" s="412">
      <c r="C82" s="412" t="n"/>
      <c r="D82" s="412" t="n"/>
      <c r="E82" s="412" t="n"/>
      <c r="F82" s="412" t="n"/>
      <c r="G82" s="412" t="n"/>
      <c r="H82" s="412" t="n"/>
      <c r="I82" s="412" t="n"/>
      <c r="J82" s="412" t="n"/>
    </row>
    <row r="83" ht="11.25" customFormat="1" customHeight="1" s="412">
      <c r="C83" s="412" t="n"/>
      <c r="D83" s="412" t="n"/>
      <c r="E83" s="412" t="n"/>
      <c r="F83" s="412" t="n"/>
      <c r="G83" s="412" t="n"/>
      <c r="H83" s="412" t="n"/>
      <c r="I83" s="412" t="n"/>
      <c r="J83" s="412" t="n"/>
    </row>
    <row r="84" ht="11.25" customFormat="1" customHeight="1" s="412">
      <c r="C84" s="412" t="n"/>
      <c r="D84" s="412" t="n"/>
      <c r="E84" s="412" t="n"/>
      <c r="F84" s="412" t="n"/>
      <c r="G84" s="412" t="n"/>
      <c r="H84" s="412" t="n"/>
      <c r="I84" s="412" t="n"/>
      <c r="J84" s="412" t="n"/>
    </row>
    <row r="85" ht="11.25" customFormat="1" customHeight="1" s="412">
      <c r="C85" s="412" t="n"/>
      <c r="D85" s="412" t="n"/>
      <c r="E85" s="412" t="n"/>
      <c r="F85" s="412" t="n"/>
      <c r="G85" s="412" t="n"/>
      <c r="H85" s="412" t="n"/>
      <c r="I85" s="412" t="n"/>
      <c r="J85" s="412" t="n"/>
    </row>
    <row r="86" ht="11.25" customFormat="1" customHeight="1" s="412">
      <c r="C86" s="412" t="n"/>
      <c r="D86" s="412" t="n"/>
      <c r="E86" s="412" t="n"/>
      <c r="F86" s="412" t="n"/>
      <c r="G86" s="412" t="n"/>
      <c r="H86" s="412" t="n"/>
      <c r="I86" s="412" t="n"/>
      <c r="J86" s="412" t="n"/>
    </row>
    <row r="87" ht="11.25" customFormat="1" customHeight="1" s="412">
      <c r="C87" s="412" t="n"/>
      <c r="D87" s="412" t="n"/>
      <c r="E87" s="412" t="n"/>
      <c r="F87" s="412" t="n"/>
      <c r="G87" s="412" t="n"/>
      <c r="H87" s="412" t="n"/>
      <c r="I87" s="412" t="n"/>
      <c r="J87" s="412" t="n"/>
    </row>
    <row r="88" ht="11.25" customFormat="1" customHeight="1" s="412">
      <c r="C88" s="412" t="n"/>
      <c r="D88" s="412" t="n"/>
      <c r="E88" s="412" t="n"/>
      <c r="F88" s="412" t="n"/>
      <c r="G88" s="412" t="n"/>
      <c r="H88" s="412" t="n"/>
      <c r="I88" s="412" t="n"/>
      <c r="J88" s="412" t="n"/>
    </row>
    <row r="89" ht="11.25" customFormat="1" customHeight="1" s="412">
      <c r="C89" s="412" t="n"/>
      <c r="D89" s="412" t="n"/>
      <c r="E89" s="412" t="n"/>
      <c r="F89" s="412" t="n"/>
      <c r="G89" s="412" t="n"/>
      <c r="H89" s="412" t="n"/>
      <c r="I89" s="412" t="n"/>
      <c r="J89" s="412" t="n"/>
    </row>
    <row r="90" ht="11.25" customFormat="1" customHeight="1" s="412">
      <c r="C90" s="412" t="n"/>
      <c r="D90" s="412" t="n"/>
      <c r="E90" s="412" t="n"/>
      <c r="F90" s="412" t="n"/>
      <c r="G90" s="412" t="n"/>
      <c r="H90" s="412" t="n"/>
      <c r="I90" s="412" t="n"/>
      <c r="J90" s="412" t="n"/>
    </row>
    <row r="91" ht="11.25" customFormat="1" customHeight="1" s="412">
      <c r="C91" s="412" t="n"/>
      <c r="D91" s="412" t="n"/>
      <c r="E91" s="412" t="n"/>
      <c r="F91" s="412" t="n"/>
      <c r="G91" s="412" t="n"/>
      <c r="H91" s="412" t="n"/>
      <c r="I91" s="412" t="n"/>
      <c r="J91" s="412" t="n"/>
    </row>
    <row r="92" ht="11.25" customFormat="1" customHeight="1" s="412">
      <c r="C92" s="412" t="n"/>
      <c r="D92" s="412" t="n"/>
      <c r="E92" s="412" t="n"/>
      <c r="F92" s="412" t="n"/>
      <c r="G92" s="412" t="n"/>
      <c r="H92" s="412" t="n"/>
      <c r="I92" s="412" t="n"/>
      <c r="J92" s="412" t="n"/>
    </row>
  </sheetData>
  <mergeCells count="20">
    <mergeCell ref="E8:E9"/>
    <mergeCell ref="A15:B15"/>
    <mergeCell ref="A6:B9"/>
    <mergeCell ref="G8:G9"/>
    <mergeCell ref="A11:B11"/>
    <mergeCell ref="A4:J4"/>
    <mergeCell ref="J6:J9"/>
    <mergeCell ref="A28:J28"/>
    <mergeCell ref="C6:E7"/>
    <mergeCell ref="F6:H7"/>
    <mergeCell ref="F8:F9"/>
    <mergeCell ref="A12:B12"/>
    <mergeCell ref="C8:C9"/>
    <mergeCell ref="D8:D9"/>
    <mergeCell ref="A14:B14"/>
    <mergeCell ref="H8:H9"/>
    <mergeCell ref="A10:B10"/>
    <mergeCell ref="A3:J3"/>
    <mergeCell ref="A13:B13"/>
    <mergeCell ref="I6:I9"/>
  </mergeCells>
  <printOptions gridLinesSet="0"/>
  <pageMargins left="0.7086614173228351" right="0.7086614173228351" top="0.78740157480315" bottom="0.78740157480315" header="0.393700787401575" footer="0.393700787401575"/>
  <pageSetup orientation="portrait" paperSize="9" scale="88" pageOrder="overThenDown" verticalDpi="300"/>
</worksheet>
</file>

<file path=xl/worksheets/sheet7.xml><?xml version="1.0" encoding="utf-8"?>
<worksheet xmlns="http://schemas.openxmlformats.org/spreadsheetml/2006/main">
  <sheetPr codeName="Sheet10">
    <outlinePr summaryBelow="1" summaryRight="1"/>
    <pageSetUpPr/>
  </sheetPr>
  <dimension ref="A1:X34"/>
  <sheetViews>
    <sheetView showGridLines="0" view="pageBreakPreview" topLeftCell="A3" zoomScaleNormal="100" workbookViewId="0">
      <selection activeCell="N18" sqref="N18"/>
    </sheetView>
  </sheetViews>
  <sheetFormatPr baseColWidth="8" defaultRowHeight="13.5"/>
  <cols>
    <col width="7" customWidth="1" style="428" min="1" max="1"/>
    <col width="9.21875" customWidth="1" style="428" min="2" max="2"/>
    <col width="7.77734375" customWidth="1" style="428" min="3" max="4"/>
    <col width="8.88671875" customWidth="1" style="428" min="5" max="5"/>
    <col width="7.5546875" customWidth="1" style="428" min="6" max="7"/>
    <col width="10" customWidth="1" style="428" min="8" max="8"/>
    <col width="8.109375" customWidth="1" style="428" min="9" max="10"/>
    <col width="9.33203125" customWidth="1" style="428" min="11" max="11"/>
    <col width="7.5546875" customWidth="1" style="428" min="12" max="13"/>
    <col width="9.33203125" customWidth="1" style="428" min="14" max="14"/>
    <col width="7.77734375" customWidth="1" style="428" min="15" max="16"/>
    <col width="9.33203125" customWidth="1" style="428" min="17" max="17"/>
    <col width="7.77734375" customWidth="1" style="428" min="18" max="19"/>
    <col width="8.88671875" customWidth="1" style="428" min="20" max="20"/>
    <col hidden="1" width="6.44140625" customWidth="1" style="428" min="21" max="23"/>
    <col width="8.88671875" customWidth="1" style="428" min="24" max="16384"/>
  </cols>
  <sheetData>
    <row r="1" ht="15" customFormat="1" customHeight="1" s="302">
      <c r="A1" s="522" t="inlineStr">
        <is>
          <t>Ⅲ. 인 구</t>
        </is>
      </c>
      <c r="T1" s="404" t="inlineStr">
        <is>
          <t>Ⅲ. Population</t>
        </is>
      </c>
    </row>
    <row r="2" ht="15" customFormat="1" customHeight="1" s="302">
      <c r="A2" s="522" t="n"/>
      <c r="T2" s="404" t="n"/>
    </row>
    <row r="3" ht="24.95" customFormat="1" customHeight="1" s="409">
      <c r="A3" s="813" t="inlineStr">
        <is>
          <t>5. 인구이동</t>
        </is>
      </c>
      <c r="U3" s="429" t="n"/>
      <c r="V3" s="429" t="n"/>
      <c r="W3" s="429" t="n"/>
      <c r="X3" s="429" t="n"/>
    </row>
    <row r="4" ht="24.95" customHeight="1" s="428">
      <c r="A4" s="665" t="inlineStr">
        <is>
          <t>5. Migrants</t>
        </is>
      </c>
    </row>
    <row r="5" ht="15" customFormat="1" customHeight="1" s="288" thickBot="1">
      <c r="A5" s="398" t="inlineStr">
        <is>
          <t>단위 : 명, %</t>
        </is>
      </c>
      <c r="E5" s="418" t="n"/>
      <c r="F5" s="418" t="n"/>
      <c r="J5" s="406" t="n"/>
      <c r="T5" s="406" t="inlineStr">
        <is>
          <t>Unit : person, %</t>
        </is>
      </c>
    </row>
    <row r="6" ht="15" customFormat="1" customHeight="1" s="420">
      <c r="A6" s="1204" t="inlineStr">
        <is>
          <t>연 별
월 별</t>
        </is>
      </c>
      <c r="B6" s="814" t="inlineStr">
        <is>
          <t>총 이 동</t>
        </is>
      </c>
      <c r="C6" s="439" t="n"/>
      <c r="D6" s="439" t="n"/>
      <c r="E6" s="439" t="n"/>
      <c r="F6" s="439" t="n"/>
      <c r="G6" s="1083" t="n"/>
      <c r="H6" s="1205" t="inlineStr">
        <is>
          <t>시도내 이동
intra-Province</t>
        </is>
      </c>
      <c r="I6" s="439" t="n"/>
      <c r="J6" s="1083" t="n"/>
      <c r="K6" s="808" t="inlineStr">
        <is>
          <t>시도간 이동</t>
        </is>
      </c>
      <c r="L6" s="439" t="n"/>
      <c r="M6" s="439" t="n"/>
      <c r="N6" s="439" t="n"/>
      <c r="O6" s="439" t="n"/>
      <c r="P6" s="1083" t="n"/>
      <c r="Q6" s="1206" t="inlineStr">
        <is>
          <t>순 이 동
Net Migration</t>
        </is>
      </c>
      <c r="R6" s="439" t="n"/>
      <c r="S6" s="1111" t="n"/>
      <c r="T6" s="805" t="inlineStr">
        <is>
          <t>Year &amp; Month</t>
        </is>
      </c>
    </row>
    <row r="7" ht="15" customFormat="1" customHeight="1" s="420">
      <c r="A7" s="1041" t="n"/>
      <c r="B7" s="828" t="inlineStr">
        <is>
          <t>Total migrants</t>
        </is>
      </c>
      <c r="C7" s="1091" t="n"/>
      <c r="D7" s="1091" t="n"/>
      <c r="E7" s="1091" t="n"/>
      <c r="F7" s="1091" t="n"/>
      <c r="G7" s="1047" t="n"/>
      <c r="H7" s="1044" t="n"/>
      <c r="J7" s="1042" t="n"/>
      <c r="K7" s="810" t="inlineStr">
        <is>
          <t>inter-Province</t>
        </is>
      </c>
      <c r="L7" s="1091" t="n"/>
      <c r="M7" s="1091" t="n"/>
      <c r="N7" s="1091" t="n"/>
      <c r="O7" s="1091" t="n"/>
      <c r="P7" s="1047" t="n"/>
      <c r="Q7" s="1044" t="n"/>
      <c r="S7" s="1041" t="n"/>
      <c r="T7" s="1045" t="n"/>
    </row>
    <row r="8" ht="30" customFormat="1" customHeight="1" s="420">
      <c r="A8" s="1041" t="n"/>
      <c r="B8" s="1207" t="inlineStr">
        <is>
          <t>전 입
In-migrants</t>
        </is>
      </c>
      <c r="C8" s="1086" t="n"/>
      <c r="D8" s="1087" t="n"/>
      <c r="E8" s="799" t="inlineStr">
        <is>
          <t>전 출
Out-migrants</t>
        </is>
      </c>
      <c r="F8" s="1086" t="n"/>
      <c r="G8" s="1087" t="n"/>
      <c r="H8" s="1044" t="n"/>
      <c r="J8" s="1042" t="n"/>
      <c r="K8" s="1208" t="inlineStr">
        <is>
          <t>전 입</t>
        </is>
      </c>
      <c r="L8" s="1086" t="n"/>
      <c r="M8" s="1087" t="n"/>
      <c r="N8" s="1208" t="inlineStr">
        <is>
          <t>전 출</t>
        </is>
      </c>
      <c r="O8" s="1086" t="n"/>
      <c r="P8" s="1087" t="n"/>
      <c r="Q8" s="1044" t="n"/>
      <c r="S8" s="1041" t="n"/>
      <c r="T8" s="1045" t="n"/>
    </row>
    <row r="9" ht="13.5" customFormat="1" customHeight="1" s="420">
      <c r="A9" s="1041" t="n"/>
      <c r="B9" s="915" t="n"/>
      <c r="C9" s="1209" t="inlineStr">
        <is>
          <t>남자
Male</t>
        </is>
      </c>
      <c r="D9" s="1209" t="inlineStr">
        <is>
          <t>여자
Female</t>
        </is>
      </c>
      <c r="E9" s="821" t="n"/>
      <c r="F9" s="1209" t="inlineStr">
        <is>
          <t>남자
Male</t>
        </is>
      </c>
      <c r="G9" s="1209" t="inlineStr">
        <is>
          <t>여자
Female</t>
        </is>
      </c>
      <c r="H9" s="322" t="n"/>
      <c r="I9" s="1209" t="inlineStr">
        <is>
          <t>남자
Male</t>
        </is>
      </c>
      <c r="J9" s="1209" t="inlineStr">
        <is>
          <t>여자
Female</t>
        </is>
      </c>
      <c r="K9" s="820" t="n"/>
      <c r="L9" s="1209" t="inlineStr">
        <is>
          <t>남자
Male</t>
        </is>
      </c>
      <c r="M9" s="1209" t="inlineStr">
        <is>
          <t>여자
Female</t>
        </is>
      </c>
      <c r="N9" s="821" t="n"/>
      <c r="O9" s="1209" t="inlineStr">
        <is>
          <t>남자
Male</t>
        </is>
      </c>
      <c r="P9" s="1209" t="inlineStr">
        <is>
          <t>여자
Female</t>
        </is>
      </c>
      <c r="Q9" s="820" t="n"/>
      <c r="R9" s="1209" t="inlineStr">
        <is>
          <t>남자
Male</t>
        </is>
      </c>
      <c r="S9" s="1209" t="inlineStr">
        <is>
          <t>여자
Female</t>
        </is>
      </c>
      <c r="T9" s="1045" t="n"/>
    </row>
    <row r="10" ht="24" customFormat="1" customHeight="1" s="420">
      <c r="A10" s="1046" t="n"/>
      <c r="B10" s="651" t="n"/>
      <c r="C10" s="1050" t="n"/>
      <c r="D10" s="1050" t="n"/>
      <c r="E10" s="670" t="n"/>
      <c r="F10" s="1050" t="n"/>
      <c r="G10" s="1050" t="n"/>
      <c r="H10" s="323" t="n"/>
      <c r="I10" s="1050" t="n"/>
      <c r="J10" s="1050" t="n"/>
      <c r="K10" s="295" t="n"/>
      <c r="L10" s="1050" t="n"/>
      <c r="M10" s="1050" t="n"/>
      <c r="N10" s="670" t="n"/>
      <c r="O10" s="1050" t="n"/>
      <c r="P10" s="1050" t="n"/>
      <c r="Q10" s="323" t="n"/>
      <c r="R10" s="1050" t="n"/>
      <c r="S10" s="1050" t="n"/>
      <c r="T10" s="1099" t="n"/>
    </row>
    <row r="11" ht="25.5" customFormat="1" customHeight="1" s="507">
      <c r="A11" s="504" t="n">
        <v>2020</v>
      </c>
      <c r="B11" s="1210" t="n">
        <v>2904</v>
      </c>
      <c r="C11" s="1210" t="n">
        <v>1552</v>
      </c>
      <c r="D11" s="1210" t="n">
        <v>1352</v>
      </c>
      <c r="E11" s="1211" t="n">
        <v>3596</v>
      </c>
      <c r="F11" s="1211" t="n">
        <v>1837</v>
      </c>
      <c r="G11" s="1211" t="n">
        <v>1759</v>
      </c>
      <c r="H11" s="1211" t="n">
        <v>1097</v>
      </c>
      <c r="I11" s="1211" t="n">
        <v>603</v>
      </c>
      <c r="J11" s="1211" t="n">
        <v>494</v>
      </c>
      <c r="K11" s="1210" t="n">
        <v>2234</v>
      </c>
      <c r="L11" s="1210" t="n">
        <v>1183</v>
      </c>
      <c r="M11" s="1210" t="n">
        <v>1051</v>
      </c>
      <c r="N11" s="1210" t="n">
        <v>2787</v>
      </c>
      <c r="O11" s="1210" t="n">
        <v>1396</v>
      </c>
      <c r="P11" s="1210" t="n">
        <v>1391</v>
      </c>
      <c r="Q11" s="1210">
        <f>B11-E11</f>
        <v/>
      </c>
      <c r="R11" s="1210">
        <f>C11-F11</f>
        <v/>
      </c>
      <c r="S11" s="1210">
        <f>D11-G11</f>
        <v/>
      </c>
      <c r="T11" s="508" t="n">
        <v>2020</v>
      </c>
    </row>
    <row r="12" ht="25.5" customFormat="1" customHeight="1" s="507">
      <c r="A12" s="504" t="n">
        <v>2021</v>
      </c>
      <c r="B12" s="1210" t="n">
        <v>2671</v>
      </c>
      <c r="C12" s="1210" t="n">
        <v>1466</v>
      </c>
      <c r="D12" s="1210" t="n">
        <v>1205</v>
      </c>
      <c r="E12" s="1210" t="n">
        <v>2987</v>
      </c>
      <c r="F12" s="1210" t="n">
        <v>1581</v>
      </c>
      <c r="G12" s="1210" t="n">
        <v>1406</v>
      </c>
      <c r="H12" s="1210" t="n">
        <v>942</v>
      </c>
      <c r="I12" s="1210" t="n">
        <v>521</v>
      </c>
      <c r="J12" s="1210" t="n">
        <v>421</v>
      </c>
      <c r="K12" s="1210" t="n">
        <v>2109</v>
      </c>
      <c r="L12" s="1210" t="n">
        <v>1148</v>
      </c>
      <c r="M12" s="1210" t="n">
        <v>961</v>
      </c>
      <c r="N12" s="1210" t="n">
        <v>2334</v>
      </c>
      <c r="O12" s="1210" t="n">
        <v>1230</v>
      </c>
      <c r="P12" s="1210" t="n">
        <v>1104</v>
      </c>
      <c r="Q12" s="1210">
        <f>B12-E12</f>
        <v/>
      </c>
      <c r="R12" s="1210">
        <f>C12-F12</f>
        <v/>
      </c>
      <c r="S12" s="1210">
        <f>D12-G12</f>
        <v/>
      </c>
      <c r="T12" s="508" t="n">
        <v>2021</v>
      </c>
    </row>
    <row r="13" ht="25.5" customFormat="1" customHeight="1" s="507">
      <c r="A13" s="504" t="n">
        <v>2022</v>
      </c>
      <c r="B13" s="1210" t="n">
        <v>2746</v>
      </c>
      <c r="C13" s="1210" t="n">
        <v>1462</v>
      </c>
      <c r="D13" s="1210" t="n">
        <v>1284</v>
      </c>
      <c r="E13" s="1210" t="n">
        <v>2591</v>
      </c>
      <c r="F13" s="1210" t="n">
        <v>1390</v>
      </c>
      <c r="G13" s="1210" t="n">
        <v>1201</v>
      </c>
      <c r="H13" s="1210" t="n">
        <v>1834</v>
      </c>
      <c r="I13" s="1210" t="n">
        <v>1049</v>
      </c>
      <c r="J13" s="1210" t="n">
        <v>785</v>
      </c>
      <c r="K13" s="1210" t="n">
        <v>2132</v>
      </c>
      <c r="L13" s="1210" t="n">
        <v>1112</v>
      </c>
      <c r="M13" s="1210" t="n">
        <v>1020</v>
      </c>
      <c r="N13" s="1210" t="n">
        <v>1940</v>
      </c>
      <c r="O13" s="1210" t="n">
        <v>1020</v>
      </c>
      <c r="P13" s="1210" t="n">
        <v>920</v>
      </c>
      <c r="Q13" s="1210">
        <f>B13-E13</f>
        <v/>
      </c>
      <c r="R13" s="1210">
        <f>C13-F13</f>
        <v/>
      </c>
      <c r="S13" s="1210">
        <f>D13-G13</f>
        <v/>
      </c>
      <c r="T13" s="508" t="n">
        <v>2022</v>
      </c>
    </row>
    <row r="14" ht="25.5" customFormat="1" customHeight="1" s="507">
      <c r="A14" s="504" t="n">
        <v>2023</v>
      </c>
      <c r="B14" s="1210" t="n">
        <v>2705</v>
      </c>
      <c r="C14" s="1210" t="n">
        <v>1460</v>
      </c>
      <c r="D14" s="1210" t="n">
        <v>1245</v>
      </c>
      <c r="E14" s="1210" t="n">
        <v>2597</v>
      </c>
      <c r="F14" s="1210" t="n">
        <v>1380</v>
      </c>
      <c r="G14" s="1210" t="n">
        <v>1217</v>
      </c>
      <c r="H14" s="1210" t="n">
        <v>984</v>
      </c>
      <c r="I14" s="1210" t="n">
        <v>533</v>
      </c>
      <c r="J14" s="1210" t="n">
        <v>451</v>
      </c>
      <c r="K14" s="1210" t="n">
        <v>2053</v>
      </c>
      <c r="L14" s="1210" t="n">
        <v>1109</v>
      </c>
      <c r="M14" s="1210" t="n">
        <v>944</v>
      </c>
      <c r="N14" s="1210" t="n">
        <v>1936</v>
      </c>
      <c r="O14" s="1210" t="n">
        <v>1020</v>
      </c>
      <c r="P14" s="1210" t="n">
        <v>916</v>
      </c>
      <c r="Q14" s="1210">
        <f>B14-E14</f>
        <v/>
      </c>
      <c r="R14" s="1210">
        <f>C14-F14</f>
        <v/>
      </c>
      <c r="S14" s="1210">
        <f>D14-G14</f>
        <v/>
      </c>
      <c r="T14" s="508" t="n">
        <v>2023</v>
      </c>
    </row>
    <row r="15" ht="25.5" customFormat="1" customHeight="1" s="423">
      <c r="A15" s="280" t="n">
        <v>2024</v>
      </c>
      <c r="B15" s="1212">
        <f>SUM(C15:D15)</f>
        <v/>
      </c>
      <c r="C15" s="1213">
        <f>SUM(C17:C28)</f>
        <v/>
      </c>
      <c r="D15" s="1213">
        <f>SUM(D17:D28)</f>
        <v/>
      </c>
      <c r="E15" s="1213">
        <f>SUM(F15:G15)</f>
        <v/>
      </c>
      <c r="F15" s="1213">
        <f>SUM(F17:F28)</f>
        <v/>
      </c>
      <c r="G15" s="1213">
        <f>SUM(G17:G28)</f>
        <v/>
      </c>
      <c r="H15" s="1213">
        <f>SUM(H17:H28)</f>
        <v/>
      </c>
      <c r="I15" s="1213">
        <f>SUM(I17:I28)</f>
        <v/>
      </c>
      <c r="J15" s="1213">
        <f>SUM(J17:J28)</f>
        <v/>
      </c>
      <c r="K15" s="1213">
        <f>SUM(L15:M15)</f>
        <v/>
      </c>
      <c r="L15" s="1214">
        <f>SUM(L17:L28)</f>
        <v/>
      </c>
      <c r="M15" s="1214">
        <f>SUM(M17:M28)</f>
        <v/>
      </c>
      <c r="N15" s="1213">
        <f>SUM(O15:P15)</f>
        <v/>
      </c>
      <c r="O15" s="1214">
        <f>SUM(O17:O28)</f>
        <v/>
      </c>
      <c r="P15" s="1214">
        <f>SUM(P17:P28)</f>
        <v/>
      </c>
      <c r="Q15" s="1213">
        <f>SUM(R15:S15)</f>
        <v/>
      </c>
      <c r="R15" s="1214">
        <f>SUM(R17:R28)</f>
        <v/>
      </c>
      <c r="S15" s="1214">
        <f>SUM(S17:S28)</f>
        <v/>
      </c>
      <c r="T15" s="281" t="n">
        <v>2024</v>
      </c>
    </row>
    <row r="16" ht="25.5" customFormat="1" customHeight="1" s="421">
      <c r="A16" s="279" t="n"/>
      <c r="B16" s="1215" t="n"/>
      <c r="C16" s="1216" t="n"/>
      <c r="D16" s="1216" t="n"/>
      <c r="E16" s="1216" t="n"/>
      <c r="F16" s="1216" t="inlineStr">
        <is>
          <t xml:space="preserve"> </t>
        </is>
      </c>
      <c r="G16" s="1216" t="n"/>
      <c r="H16" s="1216" t="n"/>
      <c r="I16" s="1216" t="n"/>
      <c r="J16" s="1216" t="n"/>
      <c r="K16" s="1216" t="n"/>
      <c r="L16" s="1216" t="n"/>
      <c r="M16" s="1216" t="n"/>
      <c r="N16" s="1216" t="n"/>
      <c r="O16" s="1216" t="n"/>
      <c r="P16" s="1216" t="n"/>
      <c r="Q16" s="1216" t="n"/>
      <c r="R16" s="1216" t="n"/>
      <c r="S16" s="1216" t="n"/>
      <c r="T16" s="282" t="n"/>
      <c r="V16" s="421" t="n">
        <v>2008</v>
      </c>
      <c r="W16" s="421" t="n">
        <v>2009</v>
      </c>
    </row>
    <row r="17" ht="25.5" customFormat="1" customHeight="1" s="421">
      <c r="A17" s="279" t="inlineStr">
        <is>
          <t>1월</t>
        </is>
      </c>
      <c r="B17" s="1217">
        <f>SUM(C17:D17)</f>
        <v/>
      </c>
      <c r="C17" s="1218" t="n">
        <v>142</v>
      </c>
      <c r="D17" s="1218" t="n">
        <v>100</v>
      </c>
      <c r="E17" s="1216">
        <f>SUM(F17:G17)</f>
        <v/>
      </c>
      <c r="F17" s="1218" t="n">
        <v>163</v>
      </c>
      <c r="G17" s="1218" t="n">
        <v>148</v>
      </c>
      <c r="H17" s="1216">
        <f>SUM(I17:J17)</f>
        <v/>
      </c>
      <c r="I17" s="1218" t="n">
        <v>19</v>
      </c>
      <c r="J17" s="1218" t="n">
        <v>18</v>
      </c>
      <c r="K17" s="1216">
        <f>SUM(L17:M17)</f>
        <v/>
      </c>
      <c r="L17" s="1218" t="n">
        <v>108</v>
      </c>
      <c r="M17" s="1218" t="n">
        <v>69</v>
      </c>
      <c r="N17" s="1216">
        <f>SUM(O17:P17)</f>
        <v/>
      </c>
      <c r="O17" s="1218" t="n">
        <v>129</v>
      </c>
      <c r="P17" s="1218" t="n">
        <v>112</v>
      </c>
      <c r="Q17" s="1216">
        <f>SUM(R17:S17)</f>
        <v/>
      </c>
      <c r="R17" s="1218">
        <f>C17-F17</f>
        <v/>
      </c>
      <c r="S17" s="1218">
        <f>D17-G17</f>
        <v/>
      </c>
      <c r="T17" s="256" t="inlineStr">
        <is>
          <t xml:space="preserve"> Jan.</t>
        </is>
      </c>
      <c r="U17" s="1219" t="n">
        <v>35343</v>
      </c>
      <c r="V17" s="1220" t="n">
        <v>34770</v>
      </c>
      <c r="W17" s="1061" t="n">
        <v>34535</v>
      </c>
    </row>
    <row r="18" ht="25.5" customFormat="1" customHeight="1" s="421">
      <c r="A18" s="279" t="inlineStr">
        <is>
          <t>2월</t>
        </is>
      </c>
      <c r="B18" s="1217">
        <f>SUM(C18:D18)</f>
        <v/>
      </c>
      <c r="C18" s="1218" t="n">
        <v>146</v>
      </c>
      <c r="D18" s="1218" t="n">
        <v>118</v>
      </c>
      <c r="E18" s="1216">
        <f>SUM(F18:G18)</f>
        <v/>
      </c>
      <c r="F18" s="1218" t="n">
        <v>128</v>
      </c>
      <c r="G18" s="1218" t="n">
        <v>121</v>
      </c>
      <c r="H18" s="1216">
        <f>SUM(I18:J18)</f>
        <v/>
      </c>
      <c r="I18" s="1218" t="n">
        <v>13</v>
      </c>
      <c r="J18" s="1218" t="n">
        <v>6</v>
      </c>
      <c r="K18" s="1216">
        <f>SUM(L18:M18)</f>
        <v/>
      </c>
      <c r="L18" s="1218" t="n">
        <v>108</v>
      </c>
      <c r="M18" s="1218" t="n">
        <v>87</v>
      </c>
      <c r="N18" s="1216">
        <f>SUM(O18:P18)</f>
        <v/>
      </c>
      <c r="O18" s="1218" t="n">
        <v>98</v>
      </c>
      <c r="P18" s="1218" t="n">
        <v>99</v>
      </c>
      <c r="Q18" s="1216">
        <f>SUM(R18:S18)</f>
        <v/>
      </c>
      <c r="R18" s="1218">
        <f>C18-F18</f>
        <v/>
      </c>
      <c r="S18" s="1218">
        <f>D18-G18</f>
        <v/>
      </c>
      <c r="T18" s="256" t="inlineStr">
        <is>
          <t xml:space="preserve"> Feb.</t>
        </is>
      </c>
      <c r="V18" s="421" t="inlineStr">
        <is>
          <t>한국인만</t>
        </is>
      </c>
      <c r="W18" s="421" t="inlineStr">
        <is>
          <t>한국인만</t>
        </is>
      </c>
    </row>
    <row r="19" ht="25.5" customFormat="1" customHeight="1" s="421">
      <c r="A19" s="279" t="inlineStr">
        <is>
          <t>3월</t>
        </is>
      </c>
      <c r="B19" s="1217">
        <f>SUM(C19:D19)</f>
        <v/>
      </c>
      <c r="C19" s="1218" t="n">
        <v>185</v>
      </c>
      <c r="D19" s="1218" t="n">
        <v>135</v>
      </c>
      <c r="E19" s="1216">
        <f>SUM(F19:G19)</f>
        <v/>
      </c>
      <c r="F19" s="1218" t="n">
        <v>126</v>
      </c>
      <c r="G19" s="1218" t="n">
        <v>117</v>
      </c>
      <c r="H19" s="1216">
        <f>SUM(I19:J19)</f>
        <v/>
      </c>
      <c r="I19" s="1218" t="n">
        <v>18</v>
      </c>
      <c r="J19" s="1218" t="n">
        <v>16</v>
      </c>
      <c r="K19" s="1216">
        <f>SUM(L19:M19)</f>
        <v/>
      </c>
      <c r="L19" s="1218" t="n">
        <v>152</v>
      </c>
      <c r="M19" s="1218" t="n">
        <v>113</v>
      </c>
      <c r="N19" s="1216">
        <f>SUM(O19:P19)</f>
        <v/>
      </c>
      <c r="O19" s="1218" t="n">
        <v>85</v>
      </c>
      <c r="P19" s="1218" t="n">
        <v>86</v>
      </c>
      <c r="Q19" s="1216">
        <f>SUM(R19:S19)</f>
        <v/>
      </c>
      <c r="R19" s="1218">
        <f>C19-F19</f>
        <v/>
      </c>
      <c r="S19" s="1218">
        <f>D19-G19</f>
        <v/>
      </c>
      <c r="T19" s="256" t="inlineStr">
        <is>
          <t xml:space="preserve"> Mar.</t>
        </is>
      </c>
    </row>
    <row r="20" ht="25.5" customFormat="1" customHeight="1" s="421">
      <c r="A20" s="279" t="inlineStr">
        <is>
          <t>4월</t>
        </is>
      </c>
      <c r="B20" s="1217">
        <f>SUM(C20:D20)</f>
        <v/>
      </c>
      <c r="C20" s="1218" t="n">
        <v>198</v>
      </c>
      <c r="D20" s="1218" t="n">
        <v>186</v>
      </c>
      <c r="E20" s="1216">
        <f>SUM(F20:G20)</f>
        <v/>
      </c>
      <c r="F20" s="1218" t="n">
        <v>112</v>
      </c>
      <c r="G20" s="1218" t="n">
        <v>106</v>
      </c>
      <c r="H20" s="1216">
        <f>SUM(I20:J20)</f>
        <v/>
      </c>
      <c r="I20" s="1218" t="n">
        <v>17</v>
      </c>
      <c r="J20" s="1218" t="n">
        <v>14</v>
      </c>
      <c r="K20" s="1216">
        <f>SUM(L20:M20)</f>
        <v/>
      </c>
      <c r="L20" s="1218" t="n">
        <v>165</v>
      </c>
      <c r="M20" s="1218" t="n">
        <v>155</v>
      </c>
      <c r="N20" s="1216">
        <f>SUM(O20:P20)</f>
        <v/>
      </c>
      <c r="O20" s="1218" t="n">
        <v>77</v>
      </c>
      <c r="P20" s="1218" t="n">
        <v>76</v>
      </c>
      <c r="Q20" s="1216">
        <f>SUM(R20:S20)</f>
        <v/>
      </c>
      <c r="R20" s="1218">
        <f>C20-F20</f>
        <v/>
      </c>
      <c r="S20" s="1218">
        <f>D20-G20</f>
        <v/>
      </c>
      <c r="T20" s="256" t="inlineStr">
        <is>
          <t xml:space="preserve"> Apr.</t>
        </is>
      </c>
    </row>
    <row r="21" ht="25.5" customFormat="1" customHeight="1" s="421">
      <c r="A21" s="279" t="inlineStr">
        <is>
          <t>5월</t>
        </is>
      </c>
      <c r="B21" s="1217">
        <f>SUM(C21:D21)</f>
        <v/>
      </c>
      <c r="C21" s="1218" t="n">
        <v>174</v>
      </c>
      <c r="D21" s="1218" t="n">
        <v>150</v>
      </c>
      <c r="E21" s="1216">
        <f>SUM(F21:G21)</f>
        <v/>
      </c>
      <c r="F21" s="1218" t="n">
        <v>108</v>
      </c>
      <c r="G21" s="1218" t="n">
        <v>97</v>
      </c>
      <c r="H21" s="1216">
        <f>SUM(I21:J21)</f>
        <v/>
      </c>
      <c r="I21" s="1218" t="n">
        <v>20</v>
      </c>
      <c r="J21" s="1218" t="n">
        <v>10</v>
      </c>
      <c r="K21" s="1216">
        <f>SUM(L21:M21)</f>
        <v/>
      </c>
      <c r="L21" s="1218" t="n">
        <v>129</v>
      </c>
      <c r="M21" s="1218" t="n">
        <v>125</v>
      </c>
      <c r="N21" s="1216">
        <f>SUM(O21:P21)</f>
        <v/>
      </c>
      <c r="O21" s="1218" t="n">
        <v>79</v>
      </c>
      <c r="P21" s="1218" t="n">
        <v>76</v>
      </c>
      <c r="Q21" s="1216">
        <f>SUM(R21:S21)</f>
        <v/>
      </c>
      <c r="R21" s="1218">
        <f>C21-F21</f>
        <v/>
      </c>
      <c r="S21" s="1218">
        <f>D21-G21</f>
        <v/>
      </c>
      <c r="T21" s="256" t="inlineStr">
        <is>
          <t xml:space="preserve"> May.</t>
        </is>
      </c>
    </row>
    <row r="22" ht="25.5" customFormat="1" customHeight="1" s="421">
      <c r="A22" s="279" t="inlineStr">
        <is>
          <t>6월</t>
        </is>
      </c>
      <c r="B22" s="1217">
        <f>SUM(C22:D22)</f>
        <v/>
      </c>
      <c r="C22" s="1218" t="n">
        <v>112</v>
      </c>
      <c r="D22" s="1218" t="n">
        <v>98</v>
      </c>
      <c r="E22" s="1216">
        <f>SUM(F22:G22)</f>
        <v/>
      </c>
      <c r="F22" s="1218" t="n">
        <v>107</v>
      </c>
      <c r="G22" s="1218" t="n">
        <v>103</v>
      </c>
      <c r="H22" s="1216">
        <f>SUM(I22:J22)</f>
        <v/>
      </c>
      <c r="I22" s="1218" t="n">
        <v>12</v>
      </c>
      <c r="J22" s="1218" t="n">
        <v>11</v>
      </c>
      <c r="K22" s="1216">
        <f>SUM(L22:M22)</f>
        <v/>
      </c>
      <c r="L22" s="1218" t="n">
        <v>97</v>
      </c>
      <c r="M22" s="1218" t="n">
        <v>79</v>
      </c>
      <c r="N22" s="1216">
        <f>SUM(O22:P22)</f>
        <v/>
      </c>
      <c r="O22" s="1218" t="n">
        <v>78</v>
      </c>
      <c r="P22" s="1218" t="n">
        <v>83</v>
      </c>
      <c r="Q22" s="1216">
        <f>SUM(R22:S22)</f>
        <v/>
      </c>
      <c r="R22" s="1218">
        <f>C22-F22</f>
        <v/>
      </c>
      <c r="S22" s="1218">
        <f>D22-G22</f>
        <v/>
      </c>
      <c r="T22" s="256" t="inlineStr">
        <is>
          <t xml:space="preserve"> Jun.</t>
        </is>
      </c>
    </row>
    <row r="23" ht="25.5" customFormat="1" customHeight="1" s="421">
      <c r="A23" s="279" t="inlineStr">
        <is>
          <t>7월</t>
        </is>
      </c>
      <c r="B23" s="1217">
        <f>SUM(C23:D23)</f>
        <v/>
      </c>
      <c r="C23" s="1218" t="n">
        <v>136</v>
      </c>
      <c r="D23" s="1218" t="n">
        <v>104</v>
      </c>
      <c r="E23" s="1216">
        <f>SUM(F23:G23)</f>
        <v/>
      </c>
      <c r="F23" s="1218" t="n">
        <v>115</v>
      </c>
      <c r="G23" s="1218" t="n">
        <v>115</v>
      </c>
      <c r="H23" s="1216">
        <f>SUM(I23:J23)</f>
        <v/>
      </c>
      <c r="I23" s="1218" t="n">
        <v>12</v>
      </c>
      <c r="J23" s="1218" t="n">
        <v>9</v>
      </c>
      <c r="K23" s="1216">
        <f>SUM(L23:M23)</f>
        <v/>
      </c>
      <c r="L23" s="1218" t="n">
        <v>109</v>
      </c>
      <c r="M23" s="1218" t="n">
        <v>89</v>
      </c>
      <c r="N23" s="1216">
        <f>SUM(O23:P23)</f>
        <v/>
      </c>
      <c r="O23" s="1218" t="n">
        <v>93</v>
      </c>
      <c r="P23" s="1218" t="n">
        <v>98</v>
      </c>
      <c r="Q23" s="1216">
        <f>SUM(R23:S23)</f>
        <v/>
      </c>
      <c r="R23" s="1218">
        <f>C23-F23</f>
        <v/>
      </c>
      <c r="S23" s="1218">
        <f>D23-G23</f>
        <v/>
      </c>
      <c r="T23" s="256" t="inlineStr">
        <is>
          <t xml:space="preserve"> Jul.</t>
        </is>
      </c>
    </row>
    <row r="24" ht="25.5" customFormat="1" customHeight="1" s="421">
      <c r="A24" s="279" t="inlineStr">
        <is>
          <t>8월</t>
        </is>
      </c>
      <c r="B24" s="1217">
        <f>SUM(C24:D24)</f>
        <v/>
      </c>
      <c r="C24" s="1218" t="n">
        <v>104</v>
      </c>
      <c r="D24" s="1218" t="n">
        <v>113</v>
      </c>
      <c r="E24" s="1216">
        <f>SUM(F24:G24)</f>
        <v/>
      </c>
      <c r="F24" s="1218" t="n">
        <v>113</v>
      </c>
      <c r="G24" s="1218" t="n">
        <v>106</v>
      </c>
      <c r="H24" s="1216">
        <f>SUM(I24:J24)</f>
        <v/>
      </c>
      <c r="I24" s="1218" t="n">
        <v>8</v>
      </c>
      <c r="J24" s="1218" t="n">
        <v>12</v>
      </c>
      <c r="K24" s="1216">
        <f>SUM(L24:M24)</f>
        <v/>
      </c>
      <c r="L24" s="1218" t="n">
        <v>81</v>
      </c>
      <c r="M24" s="1218" t="n">
        <v>88</v>
      </c>
      <c r="N24" s="1216">
        <f>SUM(O24:P24)</f>
        <v/>
      </c>
      <c r="O24" s="1218" t="n">
        <v>93</v>
      </c>
      <c r="P24" s="1218" t="n">
        <v>81</v>
      </c>
      <c r="Q24" s="1216">
        <f>SUM(R24:S24)</f>
        <v/>
      </c>
      <c r="R24" s="1218">
        <f>C24-F24</f>
        <v/>
      </c>
      <c r="S24" s="1218">
        <f>D24-G24</f>
        <v/>
      </c>
      <c r="T24" s="256" t="inlineStr">
        <is>
          <t xml:space="preserve"> Aug.</t>
        </is>
      </c>
    </row>
    <row r="25" ht="25.5" customFormat="1" customHeight="1" s="421">
      <c r="A25" s="279" t="inlineStr">
        <is>
          <t>9월</t>
        </is>
      </c>
      <c r="B25" s="1217">
        <f>SUM(C25:D25)</f>
        <v/>
      </c>
      <c r="C25" s="1218" t="n">
        <v>88</v>
      </c>
      <c r="D25" s="1218" t="n">
        <v>90</v>
      </c>
      <c r="E25" s="1216">
        <f>SUM(F25:G25)</f>
        <v/>
      </c>
      <c r="F25" s="1218" t="n">
        <v>89</v>
      </c>
      <c r="G25" s="1218" t="n">
        <v>74</v>
      </c>
      <c r="H25" s="1216">
        <f>SUM(I25:J25)</f>
        <v/>
      </c>
      <c r="I25" s="1218" t="n">
        <v>6</v>
      </c>
      <c r="J25" s="1218" t="n">
        <v>8</v>
      </c>
      <c r="K25" s="1216">
        <f>SUM(L25:M25)</f>
        <v/>
      </c>
      <c r="L25" s="1218" t="n">
        <v>71</v>
      </c>
      <c r="M25" s="1218" t="n">
        <v>74</v>
      </c>
      <c r="N25" s="1216">
        <f>SUM(O25:P25)</f>
        <v/>
      </c>
      <c r="O25" s="1218" t="n">
        <v>74</v>
      </c>
      <c r="P25" s="1218" t="n">
        <v>58</v>
      </c>
      <c r="Q25" s="1216">
        <f>SUM(R25:S25)</f>
        <v/>
      </c>
      <c r="R25" s="1218">
        <f>C25-F25</f>
        <v/>
      </c>
      <c r="S25" s="1218">
        <f>D25-G25</f>
        <v/>
      </c>
      <c r="T25" s="256" t="inlineStr">
        <is>
          <t xml:space="preserve"> Sept.</t>
        </is>
      </c>
    </row>
    <row r="26" ht="25.5" customFormat="1" customHeight="1" s="421">
      <c r="A26" s="279" t="inlineStr">
        <is>
          <t>10월</t>
        </is>
      </c>
      <c r="B26" s="1217">
        <f>SUM(C26:D26)</f>
        <v/>
      </c>
      <c r="C26" s="1218" t="n">
        <v>98</v>
      </c>
      <c r="D26" s="1218" t="n">
        <v>104</v>
      </c>
      <c r="E26" s="1216">
        <f>SUM(F26:G26)</f>
        <v/>
      </c>
      <c r="F26" s="1218" t="n">
        <v>105</v>
      </c>
      <c r="G26" s="1218" t="n">
        <v>107</v>
      </c>
      <c r="H26" s="1216">
        <f>SUM(I26:J26)</f>
        <v/>
      </c>
      <c r="I26" s="1218" t="n">
        <v>13</v>
      </c>
      <c r="J26" s="1218" t="n">
        <v>18</v>
      </c>
      <c r="K26" s="1216">
        <f>SUM(L26:M26)</f>
        <v/>
      </c>
      <c r="L26" s="1218" t="n">
        <v>74</v>
      </c>
      <c r="M26" s="1218" t="n">
        <v>81</v>
      </c>
      <c r="N26" s="1216">
        <f>SUM(O26:P26)</f>
        <v/>
      </c>
      <c r="O26" s="1218" t="n">
        <v>78</v>
      </c>
      <c r="P26" s="1218" t="n">
        <v>77</v>
      </c>
      <c r="Q26" s="1216">
        <f>SUM(R26:S26)</f>
        <v/>
      </c>
      <c r="R26" s="1218">
        <f>C26-F26</f>
        <v/>
      </c>
      <c r="S26" s="1218">
        <f>D26-G26</f>
        <v/>
      </c>
      <c r="T26" s="256" t="inlineStr">
        <is>
          <t xml:space="preserve"> Oct.</t>
        </is>
      </c>
    </row>
    <row r="27" ht="25.5" customFormat="1" customHeight="1" s="421">
      <c r="A27" s="279" t="inlineStr">
        <is>
          <t>11월</t>
        </is>
      </c>
      <c r="B27" s="1217">
        <f>SUM(C27:D27)</f>
        <v/>
      </c>
      <c r="C27" s="1218" t="n">
        <v>113</v>
      </c>
      <c r="D27" s="1218" t="n">
        <v>77</v>
      </c>
      <c r="E27" s="1216">
        <f>SUM(F27:G27)</f>
        <v/>
      </c>
      <c r="F27" s="1218" t="n">
        <v>95</v>
      </c>
      <c r="G27" s="1218" t="n">
        <v>95</v>
      </c>
      <c r="H27" s="1216">
        <f>SUM(I27:J27)</f>
        <v/>
      </c>
      <c r="I27" s="1218" t="n">
        <v>16</v>
      </c>
      <c r="J27" s="1218" t="n">
        <v>12</v>
      </c>
      <c r="K27" s="1216">
        <f>SUM(L27:M27)</f>
        <v/>
      </c>
      <c r="L27" s="1218" t="n">
        <v>90</v>
      </c>
      <c r="M27" s="1218" t="n">
        <v>58</v>
      </c>
      <c r="N27" s="1216">
        <f>SUM(O27:P27)</f>
        <v/>
      </c>
      <c r="O27" s="1218" t="n">
        <v>72</v>
      </c>
      <c r="P27" s="1218" t="n">
        <v>70</v>
      </c>
      <c r="Q27" s="1216">
        <f>SUM(R27:S27)</f>
        <v/>
      </c>
      <c r="R27" s="1218">
        <f>C27-F27</f>
        <v/>
      </c>
      <c r="S27" s="1218">
        <f>D27-G27</f>
        <v/>
      </c>
      <c r="T27" s="256" t="inlineStr">
        <is>
          <t xml:space="preserve"> Nov.</t>
        </is>
      </c>
    </row>
    <row r="28" ht="25.5" customFormat="1" customHeight="1" s="421" thickBot="1">
      <c r="A28" s="279" t="inlineStr">
        <is>
          <t>12월</t>
        </is>
      </c>
      <c r="B28" s="1217">
        <f>SUM(C28:D28)</f>
        <v/>
      </c>
      <c r="C28" s="1218" t="n">
        <v>130</v>
      </c>
      <c r="D28" s="1218" t="n">
        <v>125</v>
      </c>
      <c r="E28" s="1216">
        <f>SUM(F28:G28)</f>
        <v/>
      </c>
      <c r="F28" s="1218" t="n">
        <v>156</v>
      </c>
      <c r="G28" s="1218" t="n">
        <v>137</v>
      </c>
      <c r="H28" s="1216">
        <f>SUM(I28:J28)</f>
        <v/>
      </c>
      <c r="I28" s="1218" t="n">
        <v>18</v>
      </c>
      <c r="J28" s="1218" t="n">
        <v>23</v>
      </c>
      <c r="K28" s="1216">
        <f>SUM(L28:M28)</f>
        <v/>
      </c>
      <c r="L28" s="1218" t="n">
        <v>100</v>
      </c>
      <c r="M28" s="1218" t="n">
        <v>90</v>
      </c>
      <c r="N28" s="1216">
        <f>SUM(O28:P28)</f>
        <v/>
      </c>
      <c r="O28" s="1218" t="n">
        <v>122</v>
      </c>
      <c r="P28" s="1218" t="n">
        <v>102</v>
      </c>
      <c r="Q28" s="1216">
        <f>SUM(R28:S28)</f>
        <v/>
      </c>
      <c r="R28" s="1218">
        <f>C28-F28</f>
        <v/>
      </c>
      <c r="S28" s="1218">
        <f>D28-G28</f>
        <v/>
      </c>
      <c r="T28" s="256" t="inlineStr">
        <is>
          <t xml:space="preserve"> Dec.</t>
        </is>
      </c>
    </row>
    <row r="29" ht="15" customFormat="1" customHeight="1" s="494">
      <c r="A29" s="200" t="inlineStr">
        <is>
          <t>자료 : 통계청, 『국내인구이동통계』 - 시군구/성별 이동자수</t>
        </is>
      </c>
      <c r="B29" s="200" t="n"/>
      <c r="C29" s="200" t="n"/>
      <c r="D29" s="200" t="n"/>
      <c r="E29" s="200" t="n"/>
      <c r="F29" s="200" t="n"/>
      <c r="G29" s="200" t="n"/>
      <c r="H29" s="200" t="n"/>
      <c r="I29" s="200" t="n"/>
      <c r="J29" s="200" t="n"/>
      <c r="K29" s="804" t="n"/>
      <c r="L29" s="439" t="n"/>
      <c r="M29" s="439" t="n"/>
      <c r="N29" s="439" t="n"/>
      <c r="O29" s="439" t="n"/>
      <c r="P29" s="439" t="n"/>
      <c r="Q29" s="439" t="n"/>
      <c r="R29" s="439" t="n"/>
      <c r="S29" s="439" t="n"/>
      <c r="T29" s="439" t="n"/>
    </row>
    <row r="30" ht="15" customFormat="1" customHeight="1" s="495">
      <c r="A30" s="302" t="inlineStr">
        <is>
          <t>주: 1) 주민등록 전출입신고에 의한 자료이며 시도내 이동은 전입인구 기준, 국외이동은 제외</t>
        </is>
      </c>
      <c r="B30" s="495" t="n"/>
      <c r="C30" s="495" t="n"/>
      <c r="D30" s="495" t="n"/>
      <c r="E30" s="495" t="n"/>
      <c r="F30" s="495" t="n"/>
      <c r="G30" s="495" t="n"/>
      <c r="J30" s="302" t="n"/>
      <c r="T30" s="495" t="n"/>
    </row>
    <row r="32">
      <c r="B32" s="1221" t="n"/>
      <c r="C32" s="1221" t="n"/>
    </row>
    <row r="33">
      <c r="B33" s="1221" t="n"/>
      <c r="C33" s="1221" t="n"/>
    </row>
    <row r="34">
      <c r="B34" s="1221" t="n"/>
      <c r="C34" s="1221" t="n"/>
    </row>
  </sheetData>
  <mergeCells count="27">
    <mergeCell ref="J9:J10"/>
    <mergeCell ref="P9:P10"/>
    <mergeCell ref="B8:D8"/>
    <mergeCell ref="N8:P8"/>
    <mergeCell ref="H6:J8"/>
    <mergeCell ref="T6:T10"/>
    <mergeCell ref="C9:C10"/>
    <mergeCell ref="K8:M8"/>
    <mergeCell ref="S9:S10"/>
    <mergeCell ref="Q6:S8"/>
    <mergeCell ref="B6:G6"/>
    <mergeCell ref="K7:P7"/>
    <mergeCell ref="D9:D10"/>
    <mergeCell ref="F9:F10"/>
    <mergeCell ref="L9:L10"/>
    <mergeCell ref="A3:T3"/>
    <mergeCell ref="K6:P6"/>
    <mergeCell ref="K29:T29"/>
    <mergeCell ref="B7:G7"/>
    <mergeCell ref="A6:A10"/>
    <mergeCell ref="R9:R10"/>
    <mergeCell ref="G9:G10"/>
    <mergeCell ref="I9:I10"/>
    <mergeCell ref="A4:T4"/>
    <mergeCell ref="M9:M10"/>
    <mergeCell ref="E8:G8"/>
    <mergeCell ref="O9:O10"/>
  </mergeCells>
  <pageMargins left="0.7480314960629921" right="0.4330708661417323" top="0.984251968503937" bottom="0.7086614173228347" header="0.5118110236220472" footer="0.5118110236220472"/>
  <pageSetup orientation="portrait" paperSize="9" scale="47" pageOrder="overThenDown" horizontalDpi="300" verticalDpi="300"/>
  <headerFooter alignWithMargins="0">
    <oddHeader>&amp;C_x000a_</oddHeader>
    <oddFooter/>
    <evenHeader/>
    <evenFooter/>
    <firstHeader/>
    <firstFooter/>
  </headerFooter>
  <legacyDrawing xmlns:r="http://schemas.openxmlformats.org/officeDocument/2006/relationships" r:id="anysvml"/>
</worksheet>
</file>

<file path=xl/worksheets/sheet8.xml><?xml version="1.0" encoding="utf-8"?>
<worksheet xmlns="http://schemas.openxmlformats.org/spreadsheetml/2006/main">
  <sheetPr codeName="Sheet11">
    <outlinePr summaryBelow="1" summaryRight="1"/>
    <pageSetUpPr/>
  </sheetPr>
  <dimension ref="A1:O17"/>
  <sheetViews>
    <sheetView showGridLines="0" view="pageBreakPreview" zoomScaleNormal="100" workbookViewId="0">
      <selection activeCell="N13" sqref="N13"/>
    </sheetView>
  </sheetViews>
  <sheetFormatPr baseColWidth="8" defaultRowHeight="13.5"/>
  <cols>
    <col width="7" customWidth="1" style="428" min="1" max="1"/>
    <col width="7.77734375" customWidth="1" style="428" min="2" max="2"/>
    <col width="6.77734375" customWidth="1" style="428" min="3" max="4"/>
    <col width="7.77734375" customWidth="1" style="428" min="5" max="5"/>
    <col width="6.77734375" customWidth="1" style="428" min="6" max="7"/>
    <col width="7.77734375" customWidth="1" style="428" min="8" max="8"/>
    <col width="6.77734375" customWidth="1" style="428" min="9" max="10"/>
    <col width="7" customWidth="1" style="428" min="11" max="11"/>
    <col width="8.88671875" customWidth="1" style="428" min="12" max="16384"/>
  </cols>
  <sheetData>
    <row r="1" ht="15" customFormat="1" customHeight="1" s="302">
      <c r="A1" s="522" t="inlineStr">
        <is>
          <t>Ⅲ. 인 구</t>
        </is>
      </c>
      <c r="B1" s="302" t="inlineStr">
        <is>
          <t>ㄴ</t>
        </is>
      </c>
      <c r="K1" s="404" t="inlineStr">
        <is>
          <t>Ⅲ. Population</t>
        </is>
      </c>
    </row>
    <row r="2" ht="15" customFormat="1" customHeight="1" s="334">
      <c r="A2" s="523" t="n"/>
      <c r="K2" s="524" t="n"/>
    </row>
    <row r="3" ht="30" customFormat="1" customHeight="1" s="474">
      <c r="A3" s="665" t="inlineStr">
        <is>
          <t>5-1. 시 · 군 · 구별 인구이동</t>
        </is>
      </c>
      <c r="L3" s="429" t="n"/>
      <c r="M3" s="429" t="n"/>
      <c r="N3" s="429" t="n"/>
      <c r="O3" s="429" t="n"/>
    </row>
    <row r="4" ht="24.95" customHeight="1" s="428">
      <c r="A4" s="665" t="inlineStr">
        <is>
          <t>5-1. Migrants by City · County · District</t>
        </is>
      </c>
    </row>
    <row r="5" ht="15" customFormat="1" customHeight="1" s="288" thickBot="1">
      <c r="A5" s="398" t="inlineStr">
        <is>
          <t xml:space="preserve">단위 : 명, % </t>
        </is>
      </c>
      <c r="G5" s="406" t="n"/>
      <c r="K5" s="406" t="inlineStr">
        <is>
          <t>Unit : person, %</t>
        </is>
      </c>
    </row>
    <row r="6" ht="15" customFormat="1" customHeight="1" s="420">
      <c r="A6" s="830" t="inlineStr">
        <is>
          <t>연 별</t>
        </is>
      </c>
      <c r="B6" s="1205" t="inlineStr">
        <is>
          <t xml:space="preserve"> 시·군·구 내
Intra-City·County·District</t>
        </is>
      </c>
      <c r="C6" s="439" t="n"/>
      <c r="D6" s="1083" t="n"/>
      <c r="E6" s="1222" t="inlineStr">
        <is>
          <t>시·군·구 간
Inter-City·County·District</t>
        </is>
      </c>
      <c r="F6" s="439" t="n"/>
      <c r="G6" s="439" t="n"/>
      <c r="H6" s="1222" t="inlineStr">
        <is>
          <t>시·군·구 간
Inter-City·County·District</t>
        </is>
      </c>
      <c r="I6" s="439" t="n"/>
      <c r="J6" s="439" t="n"/>
      <c r="K6" s="805" t="inlineStr">
        <is>
          <t>Year</t>
        </is>
      </c>
    </row>
    <row r="7" ht="15" customFormat="1" customHeight="1" s="420">
      <c r="A7" s="1041" t="n"/>
      <c r="B7" s="1044" t="n"/>
      <c r="D7" s="1042" t="n"/>
      <c r="E7" s="1092" t="n"/>
      <c r="F7" s="1091" t="n"/>
      <c r="G7" s="1091" t="n"/>
      <c r="H7" s="1092" t="n"/>
      <c r="I7" s="1091" t="n"/>
      <c r="J7" s="1091" t="n"/>
      <c r="K7" s="1045" t="n"/>
    </row>
    <row r="8" ht="30" customFormat="1" customHeight="1" s="420">
      <c r="A8" s="1041" t="n"/>
      <c r="B8" s="1044" t="n"/>
      <c r="D8" s="1042" t="n"/>
      <c r="E8" s="1223" t="inlineStr">
        <is>
          <t>전 입</t>
        </is>
      </c>
      <c r="F8" s="1224" t="n"/>
      <c r="G8" s="1225" t="n"/>
      <c r="H8" s="803" t="inlineStr">
        <is>
          <t>전 출</t>
        </is>
      </c>
      <c r="I8" s="1086" t="n"/>
      <c r="J8" s="1087" t="n"/>
      <c r="K8" s="1045" t="n"/>
    </row>
    <row r="9" ht="13.5" customFormat="1" customHeight="1" s="420">
      <c r="A9" s="1041" t="n"/>
      <c r="B9" s="820" t="n"/>
      <c r="C9" s="1209" t="inlineStr">
        <is>
          <t>남자
Male</t>
        </is>
      </c>
      <c r="D9" s="1209" t="inlineStr">
        <is>
          <t>여자
Female</t>
        </is>
      </c>
      <c r="E9" s="811" t="n"/>
      <c r="F9" s="896" t="inlineStr">
        <is>
          <t>남자
Male</t>
        </is>
      </c>
      <c r="G9" s="896" t="inlineStr">
        <is>
          <t>여자
Female</t>
        </is>
      </c>
      <c r="H9" s="821" t="n"/>
      <c r="I9" s="1209" t="inlineStr">
        <is>
          <t>남자
Male</t>
        </is>
      </c>
      <c r="J9" s="1209" t="inlineStr">
        <is>
          <t>여자
Female</t>
        </is>
      </c>
      <c r="K9" s="1045" t="n"/>
    </row>
    <row r="10" ht="24.75" customFormat="1" customHeight="1" s="420">
      <c r="A10" s="1139" t="n"/>
      <c r="B10" s="323" t="n"/>
      <c r="C10" s="1050" t="n"/>
      <c r="D10" s="1050" t="n"/>
      <c r="E10" s="295" t="n"/>
      <c r="F10" s="1050" t="n"/>
      <c r="G10" s="1050" t="n"/>
      <c r="H10" s="670" t="n"/>
      <c r="I10" s="1050" t="n"/>
      <c r="J10" s="1050" t="n"/>
      <c r="K10" s="1099" t="n"/>
    </row>
    <row r="11" ht="45.75" customFormat="1" customHeight="1" s="421">
      <c r="A11" s="279" t="n">
        <v>2020</v>
      </c>
      <c r="B11" s="1210" t="n">
        <v>382</v>
      </c>
      <c r="C11" s="1210" t="n">
        <v>207</v>
      </c>
      <c r="D11" s="1210" t="n">
        <v>175</v>
      </c>
      <c r="E11" s="1210" t="n">
        <v>288</v>
      </c>
      <c r="F11" s="1210" t="n">
        <v>162</v>
      </c>
      <c r="G11" s="1210" t="n">
        <v>126</v>
      </c>
      <c r="H11" s="1210" t="n">
        <v>427</v>
      </c>
      <c r="I11" s="1210" t="n">
        <v>234</v>
      </c>
      <c r="J11" s="1210" t="n">
        <v>193</v>
      </c>
      <c r="K11" s="311" t="n">
        <v>2020</v>
      </c>
    </row>
    <row r="12" ht="45.75" customFormat="1" customHeight="1" s="423">
      <c r="A12" s="279" t="n">
        <v>2021</v>
      </c>
      <c r="B12" s="1226">
        <f>SUM(C12:D12)</f>
        <v/>
      </c>
      <c r="C12" s="1226" t="n">
        <v>148</v>
      </c>
      <c r="D12" s="1226" t="n">
        <v>125</v>
      </c>
      <c r="E12" s="1226">
        <f>SUM(F12:G12)</f>
        <v/>
      </c>
      <c r="F12" s="1226" t="n">
        <v>170</v>
      </c>
      <c r="G12" s="1226" t="n">
        <v>119</v>
      </c>
      <c r="H12" s="1226">
        <f>SUM(I12:J12)</f>
        <v/>
      </c>
      <c r="I12" s="1226" t="n">
        <v>203</v>
      </c>
      <c r="J12" s="1226" t="n">
        <v>177</v>
      </c>
      <c r="K12" s="311" t="n">
        <v>2021</v>
      </c>
      <c r="L12" s="1227" t="n"/>
    </row>
    <row r="13" ht="45.75" customFormat="1" customHeight="1" s="421">
      <c r="A13" s="279" t="n">
        <v>2022</v>
      </c>
      <c r="B13" s="1226" t="n">
        <v>301</v>
      </c>
      <c r="C13" s="1226" t="n">
        <v>170</v>
      </c>
      <c r="D13" s="1226" t="n">
        <v>131</v>
      </c>
      <c r="E13" s="1226" t="n">
        <v>313</v>
      </c>
      <c r="F13" s="1226" t="n">
        <v>180</v>
      </c>
      <c r="G13" s="1226" t="n">
        <v>133</v>
      </c>
      <c r="H13" s="1226" t="n">
        <v>350</v>
      </c>
      <c r="I13" s="1226" t="n">
        <v>200</v>
      </c>
      <c r="J13" s="1226" t="n">
        <v>150</v>
      </c>
      <c r="K13" s="311" t="n">
        <v>2022</v>
      </c>
      <c r="L13" s="1228" t="n"/>
    </row>
    <row r="14" ht="45.75" customFormat="1" customHeight="1" s="627">
      <c r="A14" s="625" t="n">
        <v>2023</v>
      </c>
      <c r="B14" s="1226">
        <f>SUM(C14:D14)</f>
        <v/>
      </c>
      <c r="C14" s="1226" t="n">
        <v>168</v>
      </c>
      <c r="D14" s="1226" t="n">
        <v>151</v>
      </c>
      <c r="E14" s="1226">
        <f>SUM(F14:G14)</f>
        <v/>
      </c>
      <c r="F14" s="1226" t="n">
        <v>181</v>
      </c>
      <c r="G14" s="1226" t="n">
        <v>150</v>
      </c>
      <c r="H14" s="1226">
        <f>SUM(I14:J14)</f>
        <v/>
      </c>
      <c r="I14" s="1226" t="n">
        <v>189</v>
      </c>
      <c r="J14" s="1226" t="n">
        <v>149</v>
      </c>
      <c r="K14" s="650" t="n">
        <v>2023</v>
      </c>
      <c r="L14" s="1228" t="n"/>
    </row>
    <row r="15" ht="45.75" customFormat="1" customHeight="1" s="423" thickBot="1">
      <c r="A15" s="280" t="n">
        <v>2024</v>
      </c>
      <c r="B15" s="1229">
        <f>SUM(C15:D15)</f>
        <v/>
      </c>
      <c r="C15" s="1214" t="n">
        <v>172</v>
      </c>
      <c r="D15" s="1214" t="n">
        <v>157</v>
      </c>
      <c r="E15" s="1229">
        <f>SUM(F15:G15)</f>
        <v/>
      </c>
      <c r="F15" s="1214" t="n">
        <v>171</v>
      </c>
      <c r="G15" s="1214" t="n">
        <v>135</v>
      </c>
      <c r="H15" s="1229">
        <f>SUM(I15:J15)</f>
        <v/>
      </c>
      <c r="I15" s="1214" t="n">
        <v>167</v>
      </c>
      <c r="J15" s="1214" t="n">
        <v>151</v>
      </c>
      <c r="K15" s="312" t="n">
        <v>2024</v>
      </c>
      <c r="L15" s="1227" t="n"/>
    </row>
    <row r="16" ht="15" customFormat="1" customHeight="1" s="393">
      <c r="A16" s="324" t="inlineStr">
        <is>
          <t>자료 : 통계청, 『국내인구이동통계』 - 시군구/성별 이동자수</t>
        </is>
      </c>
      <c r="B16" s="324" t="n"/>
      <c r="C16" s="324" t="n"/>
      <c r="D16" s="324" t="n"/>
      <c r="E16" s="324" t="n"/>
      <c r="F16" s="324" t="n"/>
      <c r="G16" s="324" t="n"/>
      <c r="H16" s="1230" t="n"/>
      <c r="I16" s="1230" t="n"/>
      <c r="J16" s="1231" t="n"/>
      <c r="K16" s="325" t="n"/>
    </row>
    <row r="17" ht="15" customFormat="1" customHeight="1" s="302">
      <c r="A17" s="302" t="inlineStr">
        <is>
          <t>주: 1)주민등록 전출입신고에 의한 자료이며, 군내이동은 전입인구에 기준 하였음</t>
        </is>
      </c>
      <c r="B17" s="302" t="n"/>
      <c r="C17" s="302" t="n"/>
      <c r="D17" s="302" t="n"/>
      <c r="E17" s="302" t="n"/>
      <c r="F17" s="302" t="n"/>
      <c r="G17" s="302" t="n"/>
      <c r="H17" s="302" t="n"/>
      <c r="I17" s="302" t="n"/>
      <c r="J17" s="302" t="n"/>
      <c r="K17" s="302" t="n"/>
    </row>
  </sheetData>
  <mergeCells count="15">
    <mergeCell ref="E6:G7"/>
    <mergeCell ref="C9:C10"/>
    <mergeCell ref="H6:J7"/>
    <mergeCell ref="G9:G10"/>
    <mergeCell ref="D9:D10"/>
    <mergeCell ref="A4:K4"/>
    <mergeCell ref="I9:I10"/>
    <mergeCell ref="A3:K3"/>
    <mergeCell ref="F9:F10"/>
    <mergeCell ref="B6:D8"/>
    <mergeCell ref="J9:J10"/>
    <mergeCell ref="E8:G8"/>
    <mergeCell ref="H8:J8"/>
    <mergeCell ref="K6:K10"/>
    <mergeCell ref="A6:A10"/>
  </mergeCells>
  <pageMargins left="0.76" right="0.42" top="0.984251968503937" bottom="0.72" header="0.5118110236220472" footer="0.5118110236220472"/>
  <pageSetup orientation="portrait" paperSize="9" scale="42" pageOrder="overThenDown" horizontalDpi="300" verticalDpi="300"/>
  <headerFooter alignWithMargins="0">
    <oddHeader>&amp;C_x000a_</oddHeader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codeName="Sheet413">
    <outlinePr summaryBelow="1" summaryRight="1"/>
    <pageSetUpPr/>
  </sheetPr>
  <dimension ref="A1:BA16"/>
  <sheetViews>
    <sheetView showGridLines="0" view="pageBreakPreview" topLeftCell="U1" zoomScaleNormal="100" zoomScaleSheetLayoutView="75" workbookViewId="0">
      <selection activeCell="J27" sqref="J27"/>
    </sheetView>
  </sheetViews>
  <sheetFormatPr baseColWidth="8" defaultColWidth="8" defaultRowHeight="11.25"/>
  <cols>
    <col width="6.77734375" customWidth="1" style="327" min="1" max="1"/>
    <col width="6.77734375" customWidth="1" style="327" min="2" max="2"/>
    <col width="5.77734375" customWidth="1" style="327" min="3" max="4"/>
    <col width="6.77734375" customWidth="1" style="327" min="5" max="5"/>
    <col width="5.77734375" customWidth="1" style="327" min="6" max="7"/>
    <col width="6.77734375" customWidth="1" style="327" min="8" max="8"/>
    <col width="5.77734375" customWidth="1" style="327" min="9" max="10"/>
    <col width="6.77734375" customWidth="1" style="327" min="11" max="11"/>
    <col width="5.77734375" customWidth="1" style="327" min="12" max="13"/>
    <col width="6.77734375" customWidth="1" style="1232" min="14" max="14"/>
    <col width="5.77734375" customWidth="1" style="1232" min="15" max="16"/>
    <col width="6.77734375" customWidth="1" style="1233" min="17" max="17"/>
    <col width="5.77734375" customWidth="1" style="1233" min="18" max="19"/>
    <col width="6.77734375" customWidth="1" style="327" min="20" max="20"/>
    <col width="5.77734375" customWidth="1" style="327" min="21" max="22"/>
    <col width="6.77734375" customWidth="1" style="1234" min="23" max="23"/>
    <col width="5.77734375" customWidth="1" style="1234" min="24" max="25"/>
    <col width="6.77734375" customWidth="1" style="1235" min="26" max="26"/>
    <col width="5.77734375" customWidth="1" style="1235" min="27" max="28"/>
    <col width="6.77734375" customWidth="1" style="1236" min="29" max="29"/>
    <col width="5.77734375" customWidth="1" style="1236" min="30" max="31"/>
    <col width="6.77734375" customWidth="1" style="1234" min="32" max="32"/>
    <col width="5.77734375" customWidth="1" style="1234" min="33" max="34"/>
    <col width="7.77734375" customWidth="1" style="34" min="35" max="35"/>
    <col width="5.77734375" customWidth="1" style="34" min="36" max="37"/>
    <col width="7.77734375" customWidth="1" style="1233" min="38" max="38"/>
    <col width="5.77734375" customWidth="1" style="1233" min="39" max="40"/>
    <col width="6.77734375" customWidth="1" style="327" min="41" max="41"/>
    <col width="5.77734375" customWidth="1" style="327" min="42" max="43"/>
    <col width="6.77734375" customWidth="1" style="327" min="44" max="44"/>
    <col width="5.77734375" customWidth="1" style="327" min="45" max="46"/>
    <col width="6.77734375" customWidth="1" style="327" min="47" max="47"/>
    <col width="5.77734375" customWidth="1" style="327" min="48" max="49"/>
    <col width="6.77734375" customWidth="1" style="327" min="50" max="50"/>
    <col width="5.77734375" customWidth="1" style="327" min="51" max="52"/>
    <col width="6.77734375" customWidth="1" style="327" min="53" max="53"/>
    <col width="8" customWidth="1" style="327" min="54" max="16384"/>
  </cols>
  <sheetData>
    <row r="1" ht="15" customFormat="1" customHeight="1" s="327">
      <c r="A1" s="881" t="inlineStr">
        <is>
          <t>Ⅲ. 인 구</t>
        </is>
      </c>
      <c r="B1" s="327" t="n"/>
      <c r="C1" s="327" t="n"/>
      <c r="D1" s="327" t="n"/>
      <c r="E1" s="327" t="n"/>
      <c r="F1" s="327" t="n"/>
      <c r="G1" s="327" t="n"/>
      <c r="H1" s="327" t="n"/>
      <c r="I1" s="327" t="n"/>
      <c r="J1" s="327" t="n"/>
      <c r="K1" s="327" t="n"/>
      <c r="L1" s="327" t="n"/>
      <c r="M1" s="327" t="n"/>
      <c r="N1" s="433" t="n"/>
      <c r="O1" s="433" t="n"/>
      <c r="P1" s="433" t="n"/>
      <c r="Q1" s="327" t="n"/>
      <c r="R1" s="327" t="n"/>
      <c r="S1" s="327" t="n"/>
      <c r="T1" s="327" t="n"/>
      <c r="U1" s="327" t="n"/>
      <c r="V1" s="327" t="n"/>
      <c r="W1" s="431" t="n"/>
      <c r="X1" s="431" t="n"/>
      <c r="Y1" s="431" t="n"/>
      <c r="Z1" s="433" t="n"/>
      <c r="AA1" s="433" t="n"/>
      <c r="AB1" s="433" t="n"/>
      <c r="AC1" s="431" t="n"/>
      <c r="AD1" s="431" t="n"/>
      <c r="AE1" s="431" t="n"/>
      <c r="AF1" s="433" t="n"/>
      <c r="AG1" s="433" t="n"/>
      <c r="AH1" s="433" t="n"/>
      <c r="AI1" s="327" t="n"/>
      <c r="AJ1" s="327" t="n"/>
      <c r="AK1" s="327" t="n"/>
      <c r="AO1" s="327" t="n"/>
      <c r="AP1" s="327" t="n"/>
      <c r="AQ1" s="327" t="n"/>
      <c r="AR1" s="327" t="n"/>
      <c r="AS1" s="327" t="n"/>
      <c r="AT1" s="327" t="n"/>
      <c r="BA1" s="431" t="inlineStr">
        <is>
          <t>Ⅲ. Population</t>
        </is>
      </c>
    </row>
    <row r="2" ht="15" customFormat="1" customHeight="1" s="327">
      <c r="A2" s="881" t="n"/>
      <c r="B2" s="327" t="n"/>
      <c r="C2" s="327" t="n"/>
      <c r="D2" s="327" t="n"/>
      <c r="E2" s="327" t="n"/>
      <c r="F2" s="327" t="n"/>
      <c r="G2" s="327" t="n"/>
      <c r="H2" s="327" t="n"/>
      <c r="I2" s="327" t="n"/>
      <c r="J2" s="327" t="n"/>
      <c r="K2" s="327" t="n"/>
      <c r="L2" s="327" t="n"/>
      <c r="M2" s="327" t="n"/>
      <c r="N2" s="433" t="n"/>
      <c r="O2" s="433" t="n"/>
      <c r="P2" s="433" t="n"/>
      <c r="Q2" s="327" t="n"/>
      <c r="R2" s="327" t="n"/>
      <c r="S2" s="327" t="n"/>
      <c r="T2" s="327" t="n"/>
      <c r="U2" s="327" t="n"/>
      <c r="V2" s="327" t="n"/>
      <c r="W2" s="431" t="n"/>
      <c r="X2" s="431" t="n"/>
      <c r="Y2" s="431" t="n"/>
      <c r="Z2" s="433" t="n"/>
      <c r="AA2" s="433" t="n"/>
      <c r="AB2" s="433" t="n"/>
      <c r="AC2" s="431" t="n"/>
      <c r="AD2" s="431" t="n"/>
      <c r="AE2" s="431" t="n"/>
      <c r="AF2" s="433" t="n"/>
      <c r="AG2" s="433" t="n"/>
      <c r="AH2" s="433" t="n"/>
      <c r="AI2" s="327" t="n"/>
      <c r="AJ2" s="327" t="n"/>
      <c r="AK2" s="327" t="n"/>
      <c r="AO2" s="327" t="n"/>
      <c r="AP2" s="327" t="n"/>
      <c r="AQ2" s="327" t="n"/>
      <c r="AR2" s="327" t="n"/>
      <c r="AS2" s="327" t="n"/>
      <c r="AT2" s="327" t="n"/>
      <c r="BA2" s="431" t="n"/>
    </row>
    <row r="3" ht="24.95" customFormat="1" customHeight="1" s="839">
      <c r="A3" s="839" t="inlineStr">
        <is>
          <t>6. 주민등록 전입지별 인구이동(타시도 → 고령)</t>
        </is>
      </c>
    </row>
    <row r="4" ht="24.95" customFormat="1" customHeight="1" s="493">
      <c r="A4" s="851" t="inlineStr">
        <is>
          <t>6. Migrants by Place of Origin(Other Regions → Goryeong)</t>
        </is>
      </c>
    </row>
    <row r="5" ht="15" customFormat="1" customHeight="1" s="327" thickBot="1">
      <c r="A5" s="432" t="inlineStr">
        <is>
          <t>단위 : 명</t>
        </is>
      </c>
      <c r="N5" s="433" t="n"/>
      <c r="O5" s="433" t="n"/>
      <c r="P5" s="433" t="n"/>
      <c r="W5" s="433" t="n"/>
      <c r="X5" s="433" t="n"/>
      <c r="Y5" s="433" t="n"/>
      <c r="Z5" s="434" t="n"/>
      <c r="AA5" s="434" t="n"/>
      <c r="AB5" s="434" t="n"/>
      <c r="AF5" s="433" t="n"/>
      <c r="AG5" s="433" t="n"/>
      <c r="AH5" s="433" t="n"/>
      <c r="BA5" s="497" t="inlineStr">
        <is>
          <t>Unit : person</t>
        </is>
      </c>
    </row>
    <row r="6" ht="21" customFormat="1" customHeight="1" s="327">
      <c r="A6" s="1237" t="inlineStr">
        <is>
          <t>연 별</t>
        </is>
      </c>
      <c r="B6" s="1238" t="inlineStr">
        <is>
          <t>계
Total</t>
        </is>
      </c>
      <c r="C6" s="843" t="n"/>
      <c r="D6" s="1037" t="n"/>
      <c r="E6" s="1239" t="inlineStr">
        <is>
          <t>서울
Seoul</t>
        </is>
      </c>
      <c r="F6" s="843" t="n"/>
      <c r="G6" s="1037" t="n"/>
      <c r="H6" s="1239" t="inlineStr">
        <is>
          <t>부산
Busan</t>
        </is>
      </c>
      <c r="I6" s="843" t="n"/>
      <c r="J6" s="1037" t="n"/>
      <c r="K6" s="1239" t="inlineStr">
        <is>
          <t>대구
Daegu</t>
        </is>
      </c>
      <c r="L6" s="843" t="n"/>
      <c r="M6" s="1037" t="n"/>
      <c r="N6" s="1239" t="inlineStr">
        <is>
          <t>인천
Incheon</t>
        </is>
      </c>
      <c r="O6" s="843" t="n"/>
      <c r="P6" s="1037" t="n"/>
      <c r="Q6" s="1239" t="inlineStr">
        <is>
          <t>광주
Gwangju</t>
        </is>
      </c>
      <c r="R6" s="843" t="n"/>
      <c r="S6" s="1037" t="n"/>
      <c r="T6" s="1239" t="inlineStr">
        <is>
          <t>대전
Daejeon</t>
        </is>
      </c>
      <c r="U6" s="843" t="n"/>
      <c r="V6" s="1037" t="n"/>
      <c r="W6" s="1240" t="inlineStr">
        <is>
          <t>울산
Ulsan</t>
        </is>
      </c>
      <c r="X6" s="843" t="n"/>
      <c r="Y6" s="1037" t="n"/>
      <c r="Z6" s="1241" t="inlineStr">
        <is>
          <t>세종
Sejong</t>
        </is>
      </c>
      <c r="AA6" s="865" t="n"/>
      <c r="AB6" s="1037" t="n"/>
      <c r="AC6" s="1242" t="inlineStr">
        <is>
          <t>경기
Gyeonggi</t>
        </is>
      </c>
      <c r="AD6" s="843" t="n"/>
      <c r="AE6" s="1037" t="n"/>
      <c r="AF6" s="1242" t="inlineStr">
        <is>
          <t>강원
Gangwon</t>
        </is>
      </c>
      <c r="AG6" s="843" t="n"/>
      <c r="AH6" s="1037" t="n"/>
      <c r="AI6" s="1239" t="inlineStr">
        <is>
          <t>충북
Chungbuk</t>
        </is>
      </c>
      <c r="AJ6" s="843" t="n"/>
      <c r="AK6" s="1037" t="n"/>
      <c r="AL6" s="1240" t="inlineStr">
        <is>
          <t>충남
Chungnam</t>
        </is>
      </c>
      <c r="AM6" s="843" t="n"/>
      <c r="AN6" s="1037" t="n"/>
      <c r="AO6" s="1239" t="inlineStr">
        <is>
          <t>전북
Jeonbuk</t>
        </is>
      </c>
      <c r="AP6" s="843" t="n"/>
      <c r="AQ6" s="1037" t="n"/>
      <c r="AR6" s="1239" t="inlineStr">
        <is>
          <t>전남
Jeonnam</t>
        </is>
      </c>
      <c r="AS6" s="843" t="n"/>
      <c r="AT6" s="1037" t="n"/>
      <c r="AU6" s="1239" t="inlineStr">
        <is>
          <t>경남
Gyeongnam</t>
        </is>
      </c>
      <c r="AV6" s="843" t="n"/>
      <c r="AW6" s="1037" t="n"/>
      <c r="AX6" s="1240" t="inlineStr">
        <is>
          <t>제주
Jeju</t>
        </is>
      </c>
      <c r="AY6" s="866" t="n"/>
      <c r="AZ6" s="1243" t="n"/>
      <c r="BA6" s="1244" t="inlineStr">
        <is>
          <t>Year</t>
        </is>
      </c>
    </row>
    <row r="7" ht="21" customFormat="1" customHeight="1" s="327">
      <c r="A7" s="1041" t="n"/>
      <c r="B7" s="1084" t="n"/>
      <c r="C7" s="841" t="inlineStr">
        <is>
          <t>남
Male</t>
        </is>
      </c>
      <c r="D7" s="841" t="inlineStr">
        <is>
          <t>여
Female</t>
        </is>
      </c>
      <c r="E7" s="1090" t="n"/>
      <c r="F7" s="841" t="inlineStr">
        <is>
          <t>남
Male</t>
        </is>
      </c>
      <c r="G7" s="841" t="inlineStr">
        <is>
          <t>여
Female</t>
        </is>
      </c>
      <c r="H7" s="1090" t="n"/>
      <c r="I7" s="841" t="inlineStr">
        <is>
          <t>남
Male</t>
        </is>
      </c>
      <c r="J7" s="841" t="inlineStr">
        <is>
          <t>여
Female</t>
        </is>
      </c>
      <c r="K7" s="1090" t="n"/>
      <c r="L7" s="841" t="inlineStr">
        <is>
          <t>남
Male</t>
        </is>
      </c>
      <c r="M7" s="841" t="inlineStr">
        <is>
          <t>여
Female</t>
        </is>
      </c>
      <c r="N7" s="1090" t="n"/>
      <c r="O7" s="841" t="inlineStr">
        <is>
          <t>남
Male</t>
        </is>
      </c>
      <c r="P7" s="841" t="inlineStr">
        <is>
          <t>여
Female</t>
        </is>
      </c>
      <c r="Q7" s="1090" t="n"/>
      <c r="R7" s="841" t="inlineStr">
        <is>
          <t>남
Male</t>
        </is>
      </c>
      <c r="S7" s="841" t="inlineStr">
        <is>
          <t>여
Female</t>
        </is>
      </c>
      <c r="T7" s="1090" t="n"/>
      <c r="U7" s="841" t="inlineStr">
        <is>
          <t>남
Male</t>
        </is>
      </c>
      <c r="V7" s="841" t="inlineStr">
        <is>
          <t>여
Female</t>
        </is>
      </c>
      <c r="W7" s="1044" t="n"/>
      <c r="X7" s="841" t="inlineStr">
        <is>
          <t>남
Male</t>
        </is>
      </c>
      <c r="Y7" s="841" t="inlineStr">
        <is>
          <t>여
Female</t>
        </is>
      </c>
      <c r="Z7" s="1044" t="n"/>
      <c r="AA7" s="841" t="inlineStr">
        <is>
          <t>남
Male</t>
        </is>
      </c>
      <c r="AB7" s="841" t="inlineStr">
        <is>
          <t>여
Female</t>
        </is>
      </c>
      <c r="AC7" s="1042" t="n"/>
      <c r="AD7" s="841" t="inlineStr">
        <is>
          <t>남
Male</t>
        </is>
      </c>
      <c r="AE7" s="841" t="inlineStr">
        <is>
          <t>여
Female</t>
        </is>
      </c>
      <c r="AF7" s="1042" t="n"/>
      <c r="AG7" s="841" t="inlineStr">
        <is>
          <t>남
Male</t>
        </is>
      </c>
      <c r="AH7" s="841" t="inlineStr">
        <is>
          <t>여
Female</t>
        </is>
      </c>
      <c r="AI7" s="1090" t="n"/>
      <c r="AJ7" s="841" t="inlineStr">
        <is>
          <t>남
Male</t>
        </is>
      </c>
      <c r="AK7" s="841" t="inlineStr">
        <is>
          <t>여
Female</t>
        </is>
      </c>
      <c r="AL7" s="1044" t="n"/>
      <c r="AM7" s="1245" t="inlineStr">
        <is>
          <t>남
Male</t>
        </is>
      </c>
      <c r="AN7" s="841" t="inlineStr">
        <is>
          <t>여
Female</t>
        </is>
      </c>
      <c r="AO7" s="1090" t="n"/>
      <c r="AP7" s="841" t="inlineStr">
        <is>
          <t>남
Male</t>
        </is>
      </c>
      <c r="AQ7" s="841" t="inlineStr">
        <is>
          <t>여
Female</t>
        </is>
      </c>
      <c r="AR7" s="1090" t="n"/>
      <c r="AS7" s="841" t="inlineStr">
        <is>
          <t>남
Male</t>
        </is>
      </c>
      <c r="AT7" s="841" t="inlineStr">
        <is>
          <t>여
Female</t>
        </is>
      </c>
      <c r="AU7" s="1090" t="n"/>
      <c r="AV7" s="1245" t="inlineStr">
        <is>
          <t>남
Male</t>
        </is>
      </c>
      <c r="AW7" s="841" t="inlineStr">
        <is>
          <t>여
Female</t>
        </is>
      </c>
      <c r="AX7" s="1044" t="n"/>
      <c r="AY7" s="1245" t="inlineStr">
        <is>
          <t>남
Male</t>
        </is>
      </c>
      <c r="AZ7" s="868" t="inlineStr">
        <is>
          <t>여
Female</t>
        </is>
      </c>
    </row>
    <row r="8" ht="21" customFormat="1" customHeight="1" s="327">
      <c r="A8" s="1046" t="n"/>
      <c r="B8" s="1097" t="n"/>
      <c r="C8" s="1050" t="n"/>
      <c r="D8" s="1050" t="n"/>
      <c r="E8" s="1050" t="n"/>
      <c r="F8" s="1050" t="n"/>
      <c r="G8" s="1050" t="n"/>
      <c r="H8" s="1050" t="n"/>
      <c r="I8" s="1050" t="n"/>
      <c r="J8" s="1050" t="n"/>
      <c r="K8" s="1050" t="n"/>
      <c r="L8" s="1050" t="n"/>
      <c r="M8" s="1050" t="n"/>
      <c r="N8" s="1050" t="n"/>
      <c r="O8" s="1050" t="n"/>
      <c r="P8" s="1050" t="n"/>
      <c r="Q8" s="1050" t="n"/>
      <c r="R8" s="1050" t="n"/>
      <c r="S8" s="1050" t="n"/>
      <c r="T8" s="1050" t="n"/>
      <c r="U8" s="1050" t="n"/>
      <c r="V8" s="1050" t="n"/>
      <c r="W8" s="1048" t="n"/>
      <c r="X8" s="1050" t="n"/>
      <c r="Y8" s="1050" t="n"/>
      <c r="Z8" s="1048" t="n"/>
      <c r="AA8" s="1050" t="n"/>
      <c r="AB8" s="1050" t="n"/>
      <c r="AC8" s="1049" t="n"/>
      <c r="AD8" s="1050" t="n"/>
      <c r="AE8" s="1050" t="n"/>
      <c r="AF8" s="1049" t="n"/>
      <c r="AG8" s="1050" t="n"/>
      <c r="AH8" s="1050" t="n"/>
      <c r="AI8" s="1050" t="n"/>
      <c r="AJ8" s="1050" t="n"/>
      <c r="AK8" s="1050" t="n"/>
      <c r="AL8" s="1048" t="n"/>
      <c r="AM8" s="1050" t="n"/>
      <c r="AN8" s="1050" t="n"/>
      <c r="AO8" s="1050" t="n"/>
      <c r="AP8" s="1050" t="n"/>
      <c r="AQ8" s="1050" t="n"/>
      <c r="AR8" s="1050" t="n"/>
      <c r="AS8" s="1050" t="n"/>
      <c r="AT8" s="1050" t="n"/>
      <c r="AU8" s="1050" t="n"/>
      <c r="AV8" s="1050" t="n"/>
      <c r="AW8" s="1050" t="n"/>
      <c r="AX8" s="1048" t="n"/>
      <c r="AY8" s="1050" t="n"/>
      <c r="AZ8" s="1146" t="n"/>
      <c r="BA8" s="1096" t="n"/>
    </row>
    <row r="9" ht="50.25" customFormat="1" customHeight="1" s="624">
      <c r="A9" s="211" t="n">
        <v>2020</v>
      </c>
      <c r="B9" s="1246" t="n">
        <v>2234</v>
      </c>
      <c r="C9" s="1247" t="n">
        <v>1183</v>
      </c>
      <c r="D9" s="1247" t="n">
        <v>1051</v>
      </c>
      <c r="E9" s="1247" t="n">
        <v>70</v>
      </c>
      <c r="F9" s="1247" t="n">
        <v>41</v>
      </c>
      <c r="G9" s="1247" t="n">
        <v>29</v>
      </c>
      <c r="H9" s="1247" t="n">
        <v>58</v>
      </c>
      <c r="I9" s="1247" t="n">
        <v>28</v>
      </c>
      <c r="J9" s="1247" t="n">
        <v>30</v>
      </c>
      <c r="K9" s="1247" t="n">
        <v>1651</v>
      </c>
      <c r="L9" s="1247" t="n">
        <v>883</v>
      </c>
      <c r="M9" s="1247" t="n">
        <v>768</v>
      </c>
      <c r="N9" s="1247" t="n">
        <v>28</v>
      </c>
      <c r="O9" s="1247" t="n">
        <v>12</v>
      </c>
      <c r="P9" s="1247" t="n">
        <v>16</v>
      </c>
      <c r="Q9" s="1247" t="n">
        <v>7</v>
      </c>
      <c r="R9" s="1247" t="n">
        <v>1</v>
      </c>
      <c r="S9" s="1247" t="n">
        <v>6</v>
      </c>
      <c r="T9" s="1247" t="n">
        <v>22</v>
      </c>
      <c r="U9" s="1247" t="n">
        <v>12</v>
      </c>
      <c r="V9" s="1247" t="n">
        <v>10</v>
      </c>
      <c r="W9" s="1247" t="n">
        <v>27</v>
      </c>
      <c r="X9" s="1247" t="n">
        <v>13</v>
      </c>
      <c r="Y9" s="1247" t="n">
        <v>14</v>
      </c>
      <c r="Z9" s="1248" t="n">
        <v>4</v>
      </c>
      <c r="AA9" s="1248" t="n">
        <v>2</v>
      </c>
      <c r="AB9" s="1248" t="n">
        <v>2</v>
      </c>
      <c r="AC9" s="1247" t="n">
        <v>101</v>
      </c>
      <c r="AD9" s="1247" t="n">
        <v>50</v>
      </c>
      <c r="AE9" s="1247" t="n">
        <v>51</v>
      </c>
      <c r="AF9" s="1247" t="n">
        <v>13</v>
      </c>
      <c r="AG9" s="1247" t="n">
        <v>9</v>
      </c>
      <c r="AH9" s="1247" t="n">
        <v>4</v>
      </c>
      <c r="AI9" s="1247" t="n">
        <v>12</v>
      </c>
      <c r="AJ9" s="1247" t="n">
        <v>8</v>
      </c>
      <c r="AK9" s="1247" t="n">
        <v>4</v>
      </c>
      <c r="AL9" s="1247" t="n">
        <v>22</v>
      </c>
      <c r="AM9" s="1247" t="n">
        <v>12</v>
      </c>
      <c r="AN9" s="1247" t="n">
        <v>10</v>
      </c>
      <c r="AO9" s="1247" t="n">
        <v>5</v>
      </c>
      <c r="AP9" s="1247" t="n">
        <v>2</v>
      </c>
      <c r="AQ9" s="1247" t="n">
        <v>3</v>
      </c>
      <c r="AR9" s="1247" t="n">
        <v>9</v>
      </c>
      <c r="AS9" s="1247" t="n">
        <v>5</v>
      </c>
      <c r="AT9" s="1247" t="n">
        <v>4</v>
      </c>
      <c r="AU9" s="1247" t="n">
        <v>200</v>
      </c>
      <c r="AV9" s="1247" t="n">
        <v>103</v>
      </c>
      <c r="AW9" s="1247" t="n">
        <v>97</v>
      </c>
      <c r="AX9" s="1247" t="n">
        <v>5</v>
      </c>
      <c r="AY9" s="1247" t="n">
        <v>2</v>
      </c>
      <c r="AZ9" s="1249" t="n">
        <v>3</v>
      </c>
      <c r="BA9" s="211" t="n">
        <v>2020</v>
      </c>
    </row>
    <row r="10" ht="50.25" customFormat="1" customHeight="1" s="624">
      <c r="A10" s="211" t="n">
        <v>2021</v>
      </c>
      <c r="B10" s="1246">
        <f>SUM(E10,H10,K10,N10,Q10,T10,W10,Z10,AC10,AF10,AI10,AL10,AO10,AR10,AU10,AX10)</f>
        <v/>
      </c>
      <c r="C10" s="1247">
        <f>SUM(F10,I10,L10,O10,R10,U10,X10,AA10,AD10,AG10,AJ10,AM10,AP10,AS10,AV10,AY10)</f>
        <v/>
      </c>
      <c r="D10" s="1247">
        <f>SUM(G10,J10,M10,P10,S10,V10,Y10,AB10,AE10,AH10,AK10,AN10,AQ10,AT10,AW10,AZ10)</f>
        <v/>
      </c>
      <c r="E10" s="1247">
        <f>SUM(F10:G10)</f>
        <v/>
      </c>
      <c r="F10" s="1247" t="n">
        <v>38</v>
      </c>
      <c r="G10" s="1247" t="n">
        <v>30</v>
      </c>
      <c r="H10" s="1247">
        <f>SUM(I10:J10)</f>
        <v/>
      </c>
      <c r="I10" s="1247" t="n">
        <v>27</v>
      </c>
      <c r="J10" s="1247" t="n">
        <v>26</v>
      </c>
      <c r="K10" s="1247">
        <f>SUM(L10:M10)</f>
        <v/>
      </c>
      <c r="L10" s="1247" t="n">
        <v>862</v>
      </c>
      <c r="M10" s="1247" t="n">
        <v>743</v>
      </c>
      <c r="N10" s="1247">
        <f>SUM(O10:P10)</f>
        <v/>
      </c>
      <c r="O10" s="1247" t="n">
        <v>13</v>
      </c>
      <c r="P10" s="1247" t="n">
        <v>9</v>
      </c>
      <c r="Q10" s="1247">
        <f>SUM(R10:S10)</f>
        <v/>
      </c>
      <c r="R10" s="1247" t="n">
        <v>2</v>
      </c>
      <c r="S10" s="1247" t="n">
        <v>4</v>
      </c>
      <c r="T10" s="1247">
        <f>SUM(U10:V10)</f>
        <v/>
      </c>
      <c r="U10" s="1247" t="n">
        <v>3</v>
      </c>
      <c r="V10" s="1247" t="n">
        <v>4</v>
      </c>
      <c r="W10" s="1247">
        <f>SUM(X10:Y10)</f>
        <v/>
      </c>
      <c r="X10" s="1247" t="n">
        <v>12</v>
      </c>
      <c r="Y10" s="1247" t="n">
        <v>6</v>
      </c>
      <c r="Z10" s="1248">
        <f>SUM(AA10:AB10)</f>
        <v/>
      </c>
      <c r="AA10" s="1248" t="n">
        <v>0</v>
      </c>
      <c r="AB10" s="1248" t="n">
        <v>0</v>
      </c>
      <c r="AC10" s="1247">
        <f>SUM(AD10:AE10)</f>
        <v/>
      </c>
      <c r="AD10" s="1247" t="n">
        <v>60</v>
      </c>
      <c r="AE10" s="1247" t="n">
        <v>38</v>
      </c>
      <c r="AF10" s="1247">
        <f>SUM(AG10:AH10)</f>
        <v/>
      </c>
      <c r="AG10" s="1247" t="n">
        <v>12</v>
      </c>
      <c r="AH10" s="1247" t="n">
        <v>8</v>
      </c>
      <c r="AI10" s="1247">
        <f>SUM(AJ10:AK10)</f>
        <v/>
      </c>
      <c r="AJ10" s="1247" t="n">
        <v>7</v>
      </c>
      <c r="AK10" s="1247" t="n">
        <v>5</v>
      </c>
      <c r="AL10" s="1247">
        <f>SUM(AM10:AN10)</f>
        <v/>
      </c>
      <c r="AM10" s="1247" t="n">
        <v>9</v>
      </c>
      <c r="AN10" s="1247" t="n">
        <v>4</v>
      </c>
      <c r="AO10" s="1247">
        <f>SUM(AP10:AQ10)</f>
        <v/>
      </c>
      <c r="AP10" s="1247" t="n">
        <v>9</v>
      </c>
      <c r="AQ10" s="1247" t="n">
        <v>2</v>
      </c>
      <c r="AR10" s="1247">
        <f>SUM(AS10:AT10)</f>
        <v/>
      </c>
      <c r="AS10" s="1247" t="n">
        <v>4</v>
      </c>
      <c r="AT10" s="1247" t="n">
        <v>4</v>
      </c>
      <c r="AU10" s="1247">
        <f>SUM(AV10:AW10)</f>
        <v/>
      </c>
      <c r="AV10" s="1247" t="n">
        <v>87</v>
      </c>
      <c r="AW10" s="1247" t="n">
        <v>75</v>
      </c>
      <c r="AX10" s="1247">
        <f>SUM(AY10:AZ10)</f>
        <v/>
      </c>
      <c r="AY10" s="1247" t="n">
        <v>3</v>
      </c>
      <c r="AZ10" s="1247" t="n">
        <v>3</v>
      </c>
      <c r="BA10" s="511" t="n">
        <v>2021</v>
      </c>
    </row>
    <row r="11" ht="50.25" customFormat="1" customHeight="1" s="624">
      <c r="A11" s="211" t="n">
        <v>2022</v>
      </c>
      <c r="B11" s="1246" t="n">
        <v>2130</v>
      </c>
      <c r="C11" s="1247" t="n">
        <v>1119</v>
      </c>
      <c r="D11" s="1247" t="n">
        <v>1011</v>
      </c>
      <c r="E11" s="1247" t="n">
        <v>71</v>
      </c>
      <c r="F11" s="1247" t="n">
        <v>35</v>
      </c>
      <c r="G11" s="1247" t="n">
        <v>36</v>
      </c>
      <c r="H11" s="1247" t="n">
        <v>47</v>
      </c>
      <c r="I11" s="1247" t="n">
        <v>27</v>
      </c>
      <c r="J11" s="1247" t="n">
        <v>20</v>
      </c>
      <c r="K11" s="1247" t="n">
        <v>1618</v>
      </c>
      <c r="L11" s="1247" t="n">
        <v>840</v>
      </c>
      <c r="M11" s="1247" t="n">
        <v>778</v>
      </c>
      <c r="N11" s="1247" t="n">
        <v>19</v>
      </c>
      <c r="O11" s="1247" t="n">
        <v>11</v>
      </c>
      <c r="P11" s="1247" t="n">
        <v>8</v>
      </c>
      <c r="Q11" s="1247" t="n">
        <v>12</v>
      </c>
      <c r="R11" s="1247" t="n">
        <v>9</v>
      </c>
      <c r="S11" s="1247" t="n">
        <v>3</v>
      </c>
      <c r="T11" s="1247" t="n">
        <v>9</v>
      </c>
      <c r="U11" s="1247" t="n">
        <v>4</v>
      </c>
      <c r="V11" s="1247" t="n">
        <v>5</v>
      </c>
      <c r="W11" s="1247" t="n">
        <v>29</v>
      </c>
      <c r="X11" s="1247" t="n">
        <v>17</v>
      </c>
      <c r="Y11" s="1247" t="n">
        <v>12</v>
      </c>
      <c r="Z11" s="1248" t="n">
        <v>7</v>
      </c>
      <c r="AA11" s="1248" t="n">
        <v>4</v>
      </c>
      <c r="AB11" s="1248" t="n">
        <v>3</v>
      </c>
      <c r="AC11" s="1247" t="n">
        <v>88</v>
      </c>
      <c r="AD11" s="1247" t="n">
        <v>53</v>
      </c>
      <c r="AE11" s="1247" t="n">
        <v>35</v>
      </c>
      <c r="AF11" s="1247" t="n">
        <v>21</v>
      </c>
      <c r="AG11" s="1247" t="n">
        <v>11</v>
      </c>
      <c r="AH11" s="1247" t="n">
        <v>10</v>
      </c>
      <c r="AI11" s="1247" t="n">
        <v>23</v>
      </c>
      <c r="AJ11" s="1247" t="n">
        <v>15</v>
      </c>
      <c r="AK11" s="1247" t="n">
        <v>8</v>
      </c>
      <c r="AL11" s="1247" t="n">
        <v>15</v>
      </c>
      <c r="AM11" s="1247" t="n">
        <v>8</v>
      </c>
      <c r="AN11" s="1247" t="n">
        <v>7</v>
      </c>
      <c r="AO11" s="1247" t="n">
        <v>7</v>
      </c>
      <c r="AP11" s="1247" t="n">
        <v>4</v>
      </c>
      <c r="AQ11" s="1247" t="n">
        <v>3</v>
      </c>
      <c r="AR11" s="1247" t="n">
        <v>9</v>
      </c>
      <c r="AS11" s="1247" t="n">
        <v>5</v>
      </c>
      <c r="AT11" s="1247" t="n">
        <v>4</v>
      </c>
      <c r="AU11" s="1247" t="n">
        <v>152</v>
      </c>
      <c r="AV11" s="1247" t="n">
        <v>74</v>
      </c>
      <c r="AW11" s="1247" t="n">
        <v>78</v>
      </c>
      <c r="AX11" s="1247" t="n">
        <v>3</v>
      </c>
      <c r="AY11" s="1247" t="n">
        <v>2</v>
      </c>
      <c r="AZ11" s="1247" t="n">
        <v>1</v>
      </c>
      <c r="BA11" s="511" t="n">
        <v>2022</v>
      </c>
    </row>
    <row r="12" ht="50.25" customFormat="1" customHeight="1" s="624">
      <c r="A12" s="211" t="n">
        <v>2023</v>
      </c>
      <c r="B12" s="1246">
        <f>SUM(E12,H12,K12,N12,Q12,T12,W12,Z12,AC12,AF12,AI12,AL12,AO12,AR12,AU12,AX12)</f>
        <v/>
      </c>
      <c r="C12" s="1247">
        <f>SUM(F12,I12,L12,O12,R12,U12,X12,AA12,AD12,AG12,AJ12,AM12,AP12,AS12,AV12,AY12)</f>
        <v/>
      </c>
      <c r="D12" s="1247">
        <f>SUM(G12,J12,M12,P12,S12,V12,Y12,AB12,AE12,AH12,AK12,AN12,AQ12,AT12,AW12,AZ12)</f>
        <v/>
      </c>
      <c r="E12" s="1247">
        <f>SUM(F12:G12)</f>
        <v/>
      </c>
      <c r="F12" s="1247" t="n">
        <v>38</v>
      </c>
      <c r="G12" s="1247" t="n">
        <v>28</v>
      </c>
      <c r="H12" s="1247">
        <f>SUM(I12:J12)</f>
        <v/>
      </c>
      <c r="I12" s="1247" t="n">
        <v>32</v>
      </c>
      <c r="J12" s="1247" t="n">
        <v>27</v>
      </c>
      <c r="K12" s="1247">
        <f>SUM(L12:M12)</f>
        <v/>
      </c>
      <c r="L12" s="1247" t="n">
        <v>834</v>
      </c>
      <c r="M12" s="1247" t="n">
        <v>714</v>
      </c>
      <c r="N12" s="1247">
        <f>SUM(O12:P12)</f>
        <v/>
      </c>
      <c r="O12" s="1247" t="n">
        <v>12</v>
      </c>
      <c r="P12" s="1247" t="n">
        <v>9</v>
      </c>
      <c r="Q12" s="1247">
        <f>SUM(R12:S12)</f>
        <v/>
      </c>
      <c r="R12" s="1247" t="n">
        <v>4</v>
      </c>
      <c r="S12" s="1247" t="n">
        <v>0</v>
      </c>
      <c r="T12" s="1247">
        <f>SUM(U12:V12)</f>
        <v/>
      </c>
      <c r="U12" s="1247" t="n">
        <v>9</v>
      </c>
      <c r="V12" s="1247" t="n">
        <v>10</v>
      </c>
      <c r="W12" s="1247">
        <f>SUM(X12:Y12)</f>
        <v/>
      </c>
      <c r="X12" s="1247" t="n">
        <v>9</v>
      </c>
      <c r="Y12" s="1247" t="n">
        <v>11</v>
      </c>
      <c r="Z12" s="1248">
        <f>SUM(AA12:AB12)</f>
        <v/>
      </c>
      <c r="AA12" s="1248" t="n">
        <v>1</v>
      </c>
      <c r="AB12" s="1248" t="n">
        <v>3</v>
      </c>
      <c r="AC12" s="1247">
        <f>SUM(AD12:AE12)</f>
        <v/>
      </c>
      <c r="AD12" s="1247" t="n">
        <v>52</v>
      </c>
      <c r="AE12" s="1247" t="n">
        <v>39</v>
      </c>
      <c r="AF12" s="1247">
        <f>SUM(AG12:AH12)</f>
        <v/>
      </c>
      <c r="AG12" s="1247" t="n">
        <v>5</v>
      </c>
      <c r="AH12" s="1247" t="n">
        <v>6</v>
      </c>
      <c r="AI12" s="1247">
        <f>SUM(AJ12:AK12)</f>
        <v/>
      </c>
      <c r="AJ12" s="1247" t="n">
        <v>13</v>
      </c>
      <c r="AK12" s="1247" t="n">
        <v>9</v>
      </c>
      <c r="AL12" s="1247">
        <f>SUM(AM12:AN12)</f>
        <v/>
      </c>
      <c r="AM12" s="1247" t="n">
        <v>7</v>
      </c>
      <c r="AN12" s="1247" t="n">
        <v>9</v>
      </c>
      <c r="AO12" s="1247">
        <f>SUM(AP12:AQ12)</f>
        <v/>
      </c>
      <c r="AP12" s="1247" t="n">
        <v>6</v>
      </c>
      <c r="AQ12" s="1247" t="n">
        <v>4</v>
      </c>
      <c r="AR12" s="1247">
        <f>SUM(AS12:AT12)</f>
        <v/>
      </c>
      <c r="AS12" s="1247" t="n">
        <v>5</v>
      </c>
      <c r="AT12" s="1247" t="n">
        <v>4</v>
      </c>
      <c r="AU12" s="1247">
        <f>SUM(AV12:AW12)</f>
        <v/>
      </c>
      <c r="AV12" s="1247" t="n">
        <v>77</v>
      </c>
      <c r="AW12" s="1247" t="n">
        <v>66</v>
      </c>
      <c r="AX12" s="1247">
        <f>SUM(AY12:AZ12)</f>
        <v/>
      </c>
      <c r="AY12" s="1247" t="n">
        <v>7</v>
      </c>
      <c r="AZ12" s="1249" t="n">
        <v>5</v>
      </c>
      <c r="BA12" s="211" t="n">
        <v>2023</v>
      </c>
    </row>
    <row r="13" ht="50.25" customFormat="1" customHeight="1" s="19" thickBot="1">
      <c r="A13" s="197" t="n">
        <v>2024</v>
      </c>
      <c r="B13" s="1250">
        <f>SUM(E13,H13,K13,N13,Q13,T13,W13,Z13,AC13,AF13,AI13,AL13,AO13,AR13,AU13,AX13)</f>
        <v/>
      </c>
      <c r="C13" s="1251">
        <f>SUM(F13,I13,L13,O13,R13,U13,X13,AA13,AD13,AG13,AJ13,AM13,AP13,AS13,AV13,AY13)</f>
        <v/>
      </c>
      <c r="D13" s="1252">
        <f>SUM(G13,J13,M13,P13,S13,V13,Y13,AB13,AE13,AH13,AK13,AN13,AQ13,AT13,AW13,AZ13)</f>
        <v/>
      </c>
      <c r="E13" s="1253">
        <f>SUM(F13:G13)</f>
        <v/>
      </c>
      <c r="F13" s="1254" t="n">
        <v>31</v>
      </c>
      <c r="G13" s="1254" t="n">
        <v>28</v>
      </c>
      <c r="H13" s="1253">
        <f>SUM(I13:J13)</f>
        <v/>
      </c>
      <c r="I13" s="1254" t="n">
        <v>26</v>
      </c>
      <c r="J13" s="1254" t="n">
        <v>13</v>
      </c>
      <c r="K13" s="1253">
        <f>SUM(L13:M13)</f>
        <v/>
      </c>
      <c r="L13" s="1254" t="n">
        <v>991</v>
      </c>
      <c r="M13" s="1254" t="n">
        <v>889</v>
      </c>
      <c r="N13" s="1253">
        <f>SUM(O13:P13)</f>
        <v/>
      </c>
      <c r="O13" s="1254" t="n">
        <v>14</v>
      </c>
      <c r="P13" s="1254" t="n">
        <v>14</v>
      </c>
      <c r="Q13" s="1253">
        <f>SUM(R13:S13)</f>
        <v/>
      </c>
      <c r="R13" s="1254" t="n">
        <v>2</v>
      </c>
      <c r="S13" s="1254" t="n">
        <v>1</v>
      </c>
      <c r="T13" s="1253">
        <f>SUM(U13:V13)</f>
        <v/>
      </c>
      <c r="U13" s="1254" t="n">
        <v>6</v>
      </c>
      <c r="V13" s="1254" t="n">
        <v>6</v>
      </c>
      <c r="W13" s="1253">
        <f>SUM(X13:Y13)</f>
        <v/>
      </c>
      <c r="X13" s="1254" t="n">
        <v>18</v>
      </c>
      <c r="Y13" s="1254" t="n">
        <v>11</v>
      </c>
      <c r="Z13" s="1255">
        <f>SUM(AA13:AB13)</f>
        <v/>
      </c>
      <c r="AA13" s="1256" t="n">
        <v>3</v>
      </c>
      <c r="AB13" s="1256" t="n">
        <v>5</v>
      </c>
      <c r="AC13" s="1253">
        <f>SUM(AD13:AE13)</f>
        <v/>
      </c>
      <c r="AD13" s="1254" t="n">
        <v>49</v>
      </c>
      <c r="AE13" s="1254" t="n">
        <v>34</v>
      </c>
      <c r="AF13" s="1253">
        <f>SUM(AG13:AH13)</f>
        <v/>
      </c>
      <c r="AG13" s="1254" t="n">
        <v>12</v>
      </c>
      <c r="AH13" s="1254" t="n">
        <v>8</v>
      </c>
      <c r="AI13" s="1253">
        <f>SUM(AJ13:AK13)</f>
        <v/>
      </c>
      <c r="AJ13" s="1254" t="n">
        <v>9</v>
      </c>
      <c r="AK13" s="1254" t="n">
        <v>4</v>
      </c>
      <c r="AL13" s="1253">
        <f>SUM(AM13:AN13)</f>
        <v/>
      </c>
      <c r="AM13" s="1254" t="n">
        <v>12</v>
      </c>
      <c r="AN13" s="1254" t="n">
        <v>12</v>
      </c>
      <c r="AO13" s="1253">
        <f>SUM(AP13:AQ13)</f>
        <v/>
      </c>
      <c r="AP13" s="1254" t="n">
        <v>8</v>
      </c>
      <c r="AQ13" s="1254" t="n">
        <v>6</v>
      </c>
      <c r="AR13" s="1253">
        <f>SUM(AS13:AT13)</f>
        <v/>
      </c>
      <c r="AS13" s="1254" t="n">
        <v>6</v>
      </c>
      <c r="AT13" s="1254" t="n">
        <v>3</v>
      </c>
      <c r="AU13" s="1251">
        <f>SUM(AV13:AW13)</f>
        <v/>
      </c>
      <c r="AV13" s="1257" t="n">
        <v>87</v>
      </c>
      <c r="AW13" s="1257" t="n">
        <v>68</v>
      </c>
      <c r="AX13" s="1253">
        <f>SUM(AY13:AZ13)</f>
        <v/>
      </c>
      <c r="AY13" s="1254" t="n">
        <v>9</v>
      </c>
      <c r="AZ13" s="1258" t="n">
        <v>6</v>
      </c>
      <c r="BA13" s="197" t="n">
        <v>2024</v>
      </c>
    </row>
    <row r="14" ht="15" customFormat="1" customHeight="1" s="23">
      <c r="A14" s="871" t="inlineStr">
        <is>
          <t>자료 : 통계청,『국내인구이동통계』- 전출지/전입지(시군구)/성별 이동자수, 2014년 부터 양식변경 남녀 성별 구분 항목 추가</t>
        </is>
      </c>
      <c r="B14" s="439" t="n"/>
      <c r="C14" s="439" t="n"/>
      <c r="D14" s="439" t="n"/>
      <c r="E14" s="439" t="n"/>
      <c r="F14" s="439" t="n"/>
      <c r="G14" s="439" t="n"/>
      <c r="H14" s="439" t="n"/>
      <c r="I14" s="439" t="n"/>
      <c r="J14" s="439" t="n"/>
      <c r="K14" s="439" t="n"/>
      <c r="L14" s="439" t="n"/>
      <c r="M14" s="439" t="n"/>
      <c r="N14" s="1" t="n"/>
      <c r="O14" s="1" t="n"/>
      <c r="P14" s="1" t="n"/>
      <c r="Q14" s="1259" t="n"/>
      <c r="R14" s="1259" t="n"/>
      <c r="S14" s="1259" t="n"/>
      <c r="T14" s="1259" t="n"/>
      <c r="U14" s="1259" t="n"/>
      <c r="V14" s="1259" t="n"/>
      <c r="W14" s="328" t="n"/>
      <c r="X14" s="328" t="n"/>
      <c r="Y14" s="328" t="n"/>
      <c r="Z14" s="328" t="n"/>
      <c r="AA14" s="328" t="n"/>
      <c r="AB14" s="328" t="n"/>
      <c r="AC14" s="1260" t="n"/>
      <c r="AD14" s="1260" t="n"/>
      <c r="AE14" s="1260" t="n"/>
      <c r="AF14" s="1260" t="n"/>
      <c r="AG14" s="1260" t="n"/>
      <c r="AH14" s="1260" t="n"/>
      <c r="AI14" s="1260" t="n"/>
      <c r="AJ14" s="1260" t="n"/>
      <c r="AK14" s="1260" t="n"/>
      <c r="AL14" s="1260" t="n"/>
      <c r="AM14" s="1260" t="n"/>
      <c r="AN14" s="1260" t="n"/>
      <c r="AO14" s="1" t="n"/>
      <c r="AP14" s="1" t="n"/>
      <c r="AQ14" s="1" t="n"/>
      <c r="AR14" s="1259" t="n"/>
      <c r="AS14" s="1259" t="n"/>
      <c r="AT14" s="1259" t="n"/>
      <c r="AU14" s="1259" t="n"/>
      <c r="AV14" s="1259" t="n"/>
      <c r="AW14" s="1259" t="n"/>
      <c r="AX14" s="1261" t="n"/>
      <c r="AY14" s="1261" t="n"/>
      <c r="AZ14" s="1" t="n"/>
      <c r="BA14" s="328" t="n"/>
    </row>
    <row r="15" customFormat="1" s="23">
      <c r="A15" s="881" t="n"/>
      <c r="B15" s="1203" t="n"/>
      <c r="C15" s="1203" t="n"/>
      <c r="D15" s="1203" t="n"/>
      <c r="E15" s="1203" t="n"/>
      <c r="F15" s="1203" t="n"/>
      <c r="G15" s="1203" t="n"/>
      <c r="H15" s="1203" t="n"/>
      <c r="I15" s="1203" t="n"/>
      <c r="J15" s="1203" t="n"/>
      <c r="K15" s="1203" t="n"/>
      <c r="L15" s="1203" t="n"/>
      <c r="M15" s="1203" t="n"/>
      <c r="N15" s="1203" t="n"/>
      <c r="O15" s="1203" t="n"/>
      <c r="P15" s="1203" t="n"/>
      <c r="Q15" s="1261" t="n"/>
      <c r="R15" s="1261" t="n"/>
      <c r="S15" s="1261" t="n"/>
      <c r="T15" s="23" t="n"/>
      <c r="U15" s="23" t="n"/>
      <c r="V15" s="23" t="n"/>
      <c r="W15" s="23" t="n"/>
      <c r="X15" s="23" t="n"/>
      <c r="Y15" s="23" t="n"/>
      <c r="Z15" s="329" t="n"/>
      <c r="AA15" s="329" t="n"/>
      <c r="AB15" s="329" t="n"/>
      <c r="AC15" s="1203" t="n"/>
      <c r="AD15" s="1203" t="n"/>
      <c r="AE15" s="1203" t="n"/>
      <c r="AF15" s="1203" t="n"/>
      <c r="AG15" s="1203" t="n"/>
      <c r="AH15" s="1203" t="n"/>
      <c r="AI15" s="1203" t="n"/>
      <c r="AJ15" s="1203" t="n"/>
      <c r="AK15" s="1203" t="n"/>
      <c r="AL15" s="1203" t="n"/>
      <c r="AM15" s="1203" t="n"/>
      <c r="AN15" s="1203" t="n"/>
      <c r="AO15" s="1203" t="n"/>
      <c r="AP15" s="1203" t="n"/>
      <c r="AQ15" s="1203" t="n"/>
      <c r="AR15" s="1261" t="n"/>
      <c r="AS15" s="1261" t="n"/>
      <c r="AT15" s="1261" t="n"/>
      <c r="AU15" s="23" t="n"/>
      <c r="AV15" s="23" t="n"/>
      <c r="AW15" s="23" t="n"/>
      <c r="AX15" s="23" t="n"/>
      <c r="AY15" s="23" t="n"/>
      <c r="AZ15" s="23" t="n"/>
      <c r="BA15" s="361" t="n"/>
    </row>
    <row r="16">
      <c r="B16" s="1262" t="n"/>
      <c r="C16" s="1262" t="n"/>
      <c r="D16" s="1262" t="n"/>
      <c r="Z16" s="23" t="n"/>
      <c r="AA16" s="23" t="n"/>
      <c r="AB16" s="23" t="n"/>
    </row>
  </sheetData>
  <mergeCells count="73">
    <mergeCell ref="A4:BA4"/>
    <mergeCell ref="AR6:AR8"/>
    <mergeCell ref="A14:M14"/>
    <mergeCell ref="C6:D6"/>
    <mergeCell ref="I6:J6"/>
    <mergeCell ref="T6:T8"/>
    <mergeCell ref="Q6:Q8"/>
    <mergeCell ref="O6:P6"/>
    <mergeCell ref="U6:V6"/>
    <mergeCell ref="R7:R8"/>
    <mergeCell ref="G7:G8"/>
    <mergeCell ref="X7:X8"/>
    <mergeCell ref="AJ7:AJ8"/>
    <mergeCell ref="AC6:AC8"/>
    <mergeCell ref="F6:G6"/>
    <mergeCell ref="I7:I8"/>
    <mergeCell ref="N6:N8"/>
    <mergeCell ref="M7:M8"/>
    <mergeCell ref="S7:S8"/>
    <mergeCell ref="U7:U8"/>
    <mergeCell ref="K6:K8"/>
    <mergeCell ref="AA6:AB6"/>
    <mergeCell ref="AG6:AH6"/>
    <mergeCell ref="AS6:AT6"/>
    <mergeCell ref="R6:S6"/>
    <mergeCell ref="AO6:AO8"/>
    <mergeCell ref="D7:D8"/>
    <mergeCell ref="AD6:AE6"/>
    <mergeCell ref="Z6:Z8"/>
    <mergeCell ref="AZ7:AZ8"/>
    <mergeCell ref="Y7:Y8"/>
    <mergeCell ref="J7:J8"/>
    <mergeCell ref="AG7:AG8"/>
    <mergeCell ref="AA7:AA8"/>
    <mergeCell ref="AS7:AS8"/>
    <mergeCell ref="AM7:AM8"/>
    <mergeCell ref="AB7:AB8"/>
    <mergeCell ref="P7:P8"/>
    <mergeCell ref="W6:W8"/>
    <mergeCell ref="X6:Y6"/>
    <mergeCell ref="AI6:AI8"/>
    <mergeCell ref="AQ7:AQ8"/>
    <mergeCell ref="AP6:AQ6"/>
    <mergeCell ref="AL6:AL8"/>
    <mergeCell ref="C7:C8"/>
    <mergeCell ref="AJ6:AK6"/>
    <mergeCell ref="V7:V8"/>
    <mergeCell ref="AY7:AY8"/>
    <mergeCell ref="AN7:AN8"/>
    <mergeCell ref="AX6:AX8"/>
    <mergeCell ref="AD7:AD8"/>
    <mergeCell ref="AP7:AP8"/>
    <mergeCell ref="O7:O8"/>
    <mergeCell ref="A6:A8"/>
    <mergeCell ref="AH7:AH8"/>
    <mergeCell ref="E6:E8"/>
    <mergeCell ref="AW7:AW8"/>
    <mergeCell ref="A3:BA3"/>
    <mergeCell ref="AF6:AF8"/>
    <mergeCell ref="AM6:AN6"/>
    <mergeCell ref="L6:M6"/>
    <mergeCell ref="AV6:AW6"/>
    <mergeCell ref="H6:H8"/>
    <mergeCell ref="AT7:AT8"/>
    <mergeCell ref="AY6:AZ6"/>
    <mergeCell ref="AV7:AV8"/>
    <mergeCell ref="AU6:AU8"/>
    <mergeCell ref="AK7:AK8"/>
    <mergeCell ref="F7:F8"/>
    <mergeCell ref="L7:L8"/>
    <mergeCell ref="AE7:AE8"/>
    <mergeCell ref="BA6:BA8"/>
    <mergeCell ref="B6:B8"/>
  </mergeCells>
  <printOptions gridLinesSet="0"/>
  <pageMargins left="0.7086614173228351" right="0.7086614173228351" top="0.78740157480315" bottom="0.78740157480315" header="0.393700787401575" footer="0.393700787401575"/>
  <pageSetup orientation="portrait" paperSize="9" scale="23" pageOrder="overThenDown" verticalDpi="300"/>
</worksheet>
</file>

<file path=xl/worksheets/sheet10.xml><?xml version="1.0" encoding="utf-8"?>
<worksheet xmlns="http://schemas.openxmlformats.org/spreadsheetml/2006/main">
  <sheetPr codeName="Sheet4112">
    <outlinePr summaryBelow="1" summaryRight="1"/>
    <pageSetUpPr/>
  </sheetPr>
  <dimension ref="A1:BA16"/>
  <sheetViews>
    <sheetView showGridLines="0" view="pageBreakPreview" zoomScaleNormal="100" zoomScaleSheetLayoutView="75" workbookViewId="0">
      <selection activeCell="T26" sqref="T26"/>
    </sheetView>
  </sheetViews>
  <sheetFormatPr baseColWidth="8" defaultColWidth="8" defaultRowHeight="11.25"/>
  <cols>
    <col width="6.77734375" customWidth="1" style="331" min="1" max="1"/>
    <col width="6.5546875" customWidth="1" style="331" min="2" max="13"/>
    <col width="6.5546875" customWidth="1" style="1263" min="14" max="16"/>
    <col width="6.109375" customWidth="1" style="1264" min="17" max="19"/>
    <col width="6.109375" customWidth="1" style="331" min="20" max="22"/>
    <col width="6.109375" customWidth="1" style="1235" min="23" max="28"/>
    <col width="6.5546875" customWidth="1" style="1265" min="29" max="31"/>
    <col width="6.5546875" customWidth="1" style="1235" min="32" max="34"/>
    <col width="6.5546875" customWidth="1" style="43" min="35" max="37"/>
    <col width="6.5546875" customWidth="1" style="1264" min="38" max="40"/>
    <col width="6.5546875" customWidth="1" style="331" min="41" max="46"/>
    <col width="6.5546875" customWidth="1" style="331" min="47" max="52"/>
    <col width="6.77734375" customWidth="1" style="331" min="53" max="53"/>
    <col width="8" customWidth="1" style="331" min="54" max="16384"/>
  </cols>
  <sheetData>
    <row r="1" ht="15" customFormat="1" customHeight="1" s="327">
      <c r="A1" s="881" t="inlineStr">
        <is>
          <t>Ⅲ. 인 구</t>
        </is>
      </c>
      <c r="B1" s="327" t="n"/>
      <c r="C1" s="327" t="n"/>
      <c r="D1" s="327" t="n"/>
      <c r="E1" s="327" t="n"/>
      <c r="F1" s="327" t="n"/>
      <c r="G1" s="327" t="n"/>
      <c r="H1" s="327" t="n"/>
      <c r="I1" s="327" t="n"/>
      <c r="J1" s="327" t="n"/>
      <c r="K1" s="327" t="n"/>
      <c r="L1" s="327" t="n"/>
      <c r="M1" s="327" t="n"/>
      <c r="N1" s="433" t="n"/>
      <c r="O1" s="433" t="n"/>
      <c r="P1" s="433" t="n"/>
      <c r="Q1" s="327" t="n"/>
      <c r="R1" s="327" t="n"/>
      <c r="S1" s="327" t="n"/>
      <c r="T1" s="327" t="n"/>
      <c r="U1" s="327" t="n"/>
      <c r="V1" s="327" t="n"/>
      <c r="W1" s="433" t="n"/>
      <c r="X1" s="433" t="n"/>
      <c r="Y1" s="433" t="n"/>
      <c r="Z1" s="433" t="n"/>
      <c r="AA1" s="433" t="n"/>
      <c r="AB1" s="433" t="n"/>
      <c r="AC1" s="431" t="n"/>
      <c r="AD1" s="431" t="n"/>
      <c r="AE1" s="431" t="n"/>
      <c r="AF1" s="433" t="n"/>
      <c r="AG1" s="433" t="n"/>
      <c r="AH1" s="433" t="n"/>
      <c r="AI1" s="327" t="n"/>
      <c r="AJ1" s="327" t="n"/>
      <c r="AK1" s="327" t="n"/>
      <c r="AO1" s="327" t="n"/>
      <c r="AP1" s="327" t="n"/>
      <c r="AQ1" s="327" t="n"/>
      <c r="AR1" s="327" t="n"/>
      <c r="AS1" s="327" t="n"/>
      <c r="AT1" s="327" t="n"/>
      <c r="AZ1" s="431" t="n"/>
      <c r="BA1" s="431" t="inlineStr">
        <is>
          <t>Ⅲ. Population</t>
        </is>
      </c>
    </row>
    <row r="2" ht="15" customFormat="1" customHeight="1" s="278">
      <c r="A2" s="274" t="n"/>
      <c r="B2" s="278" t="n"/>
      <c r="C2" s="278" t="n"/>
      <c r="D2" s="278" t="n"/>
      <c r="E2" s="278" t="n"/>
      <c r="F2" s="278" t="n"/>
      <c r="G2" s="278" t="n"/>
      <c r="H2" s="278" t="n"/>
      <c r="I2" s="278" t="n"/>
      <c r="J2" s="278" t="n"/>
      <c r="K2" s="278" t="n"/>
      <c r="L2" s="278" t="n"/>
      <c r="M2" s="278" t="n"/>
      <c r="N2" s="276" t="n"/>
      <c r="O2" s="276" t="n"/>
      <c r="P2" s="276" t="n"/>
      <c r="Q2" s="278" t="n"/>
      <c r="R2" s="278" t="n"/>
      <c r="S2" s="278" t="n"/>
      <c r="T2" s="278" t="n"/>
      <c r="U2" s="278" t="n"/>
      <c r="V2" s="278" t="n"/>
      <c r="W2" s="276" t="n"/>
      <c r="X2" s="276" t="n"/>
      <c r="Y2" s="276" t="n"/>
      <c r="Z2" s="276" t="n"/>
      <c r="AA2" s="276" t="n"/>
      <c r="AB2" s="276" t="n"/>
      <c r="AC2" s="277" t="n"/>
      <c r="AD2" s="277" t="n"/>
      <c r="AE2" s="277" t="n"/>
      <c r="AF2" s="276" t="n"/>
      <c r="AG2" s="276" t="n"/>
      <c r="AH2" s="276" t="n"/>
      <c r="AI2" s="278" t="n"/>
      <c r="AJ2" s="278" t="n"/>
      <c r="AK2" s="278" t="n"/>
      <c r="AO2" s="278" t="n"/>
      <c r="AP2" s="278" t="n"/>
      <c r="AQ2" s="278" t="n"/>
      <c r="AR2" s="278" t="n"/>
      <c r="AS2" s="278" t="n"/>
      <c r="AT2" s="278" t="n"/>
      <c r="AZ2" s="277" t="n"/>
      <c r="BA2" s="277" t="n"/>
    </row>
    <row r="3" ht="24.95" customFormat="1" customHeight="1" s="889">
      <c r="A3" s="889" t="inlineStr">
        <is>
          <t>7. 주민등록 전출지별 인구이동(고령 → 타시도)</t>
        </is>
      </c>
    </row>
    <row r="4" ht="24.95" customFormat="1" customHeight="1" s="438">
      <c r="A4" s="882" t="inlineStr">
        <is>
          <t>7. Migrants by Place of Destination(Goryeong → Other Regions)</t>
        </is>
      </c>
    </row>
    <row r="5" ht="15" customFormat="1" customHeight="1" s="331" thickBot="1">
      <c r="A5" s="435" t="inlineStr">
        <is>
          <t>단위 : 명</t>
        </is>
      </c>
      <c r="N5" s="434" t="n"/>
      <c r="O5" s="434" t="n"/>
      <c r="P5" s="434" t="n"/>
      <c r="W5" s="434" t="n"/>
      <c r="X5" s="434" t="n"/>
      <c r="Y5" s="434" t="n"/>
      <c r="Z5" s="434" t="n"/>
      <c r="AA5" s="434" t="n"/>
      <c r="AB5" s="434" t="n"/>
      <c r="AF5" s="434" t="n"/>
      <c r="AG5" s="434" t="n"/>
      <c r="AH5" s="434" t="n"/>
      <c r="BA5" s="436" t="inlineStr">
        <is>
          <t>Unit : person</t>
        </is>
      </c>
    </row>
    <row r="6" ht="21" customFormat="1" customHeight="1" s="593">
      <c r="A6" s="1266" t="inlineStr">
        <is>
          <t>연 별</t>
        </is>
      </c>
      <c r="B6" s="1267" t="inlineStr">
        <is>
          <t>계
Total</t>
        </is>
      </c>
      <c r="C6" s="865" t="n"/>
      <c r="D6" s="1037" t="n"/>
      <c r="E6" s="1268" t="inlineStr">
        <is>
          <t>서울
Seoul</t>
        </is>
      </c>
      <c r="F6" s="865" t="n"/>
      <c r="G6" s="1037" t="n"/>
      <c r="H6" s="1268" t="inlineStr">
        <is>
          <t>부산
Busan</t>
        </is>
      </c>
      <c r="I6" s="865" t="n"/>
      <c r="J6" s="1037" t="n"/>
      <c r="K6" s="1268" t="inlineStr">
        <is>
          <t>대구
Daegu</t>
        </is>
      </c>
      <c r="L6" s="865" t="n"/>
      <c r="M6" s="1037" t="n"/>
      <c r="N6" s="1268" t="inlineStr">
        <is>
          <t>인천
Incheon</t>
        </is>
      </c>
      <c r="O6" s="865" t="n"/>
      <c r="P6" s="1037" t="n"/>
      <c r="Q6" s="1268" t="inlineStr">
        <is>
          <t>광주
Gwangju</t>
        </is>
      </c>
      <c r="R6" s="865" t="n"/>
      <c r="S6" s="1037" t="n"/>
      <c r="T6" s="1268" t="inlineStr">
        <is>
          <t>대전
Daejeon</t>
        </is>
      </c>
      <c r="U6" s="865" t="n"/>
      <c r="V6" s="1037" t="n"/>
      <c r="W6" s="1241" t="inlineStr">
        <is>
          <t>울산
Ulsan</t>
        </is>
      </c>
      <c r="X6" s="865" t="n"/>
      <c r="Y6" s="1037" t="n"/>
      <c r="Z6" s="1269" t="inlineStr">
        <is>
          <t>세종
Sejong</t>
        </is>
      </c>
      <c r="AA6" s="865" t="n"/>
      <c r="AB6" s="1037" t="n"/>
      <c r="AC6" s="1270" t="inlineStr">
        <is>
          <t>경기
Gyeonggi</t>
        </is>
      </c>
      <c r="AD6" s="865" t="n"/>
      <c r="AE6" s="1037" t="n"/>
      <c r="AF6" s="1270" t="inlineStr">
        <is>
          <t>강원
Gangwon</t>
        </is>
      </c>
      <c r="AG6" s="865" t="n"/>
      <c r="AH6" s="1037" t="n"/>
      <c r="AI6" s="1270" t="inlineStr">
        <is>
          <t>충북
Chungbuk</t>
        </is>
      </c>
      <c r="AJ6" s="865" t="n"/>
      <c r="AK6" s="1037" t="n"/>
      <c r="AL6" s="1268" t="inlineStr">
        <is>
          <t>충남
Chungnam</t>
        </is>
      </c>
      <c r="AM6" s="865" t="n"/>
      <c r="AN6" s="1037" t="n"/>
      <c r="AO6" s="1268" t="inlineStr">
        <is>
          <t>전북
Jeonbuk</t>
        </is>
      </c>
      <c r="AP6" s="865" t="n"/>
      <c r="AQ6" s="1037" t="n"/>
      <c r="AR6" s="1268" t="inlineStr">
        <is>
          <t>전남
Jeonnam</t>
        </is>
      </c>
      <c r="AS6" s="865" t="n"/>
      <c r="AT6" s="1037" t="n"/>
      <c r="AU6" s="1239" t="inlineStr">
        <is>
          <t>경남
Gyeongnam</t>
        </is>
      </c>
      <c r="AV6" s="865" t="n"/>
      <c r="AW6" s="1037" t="n"/>
      <c r="AX6" s="1268" t="inlineStr">
        <is>
          <t>제주
Jeju</t>
        </is>
      </c>
      <c r="AY6" s="880" t="n"/>
      <c r="AZ6" s="1243" t="n"/>
      <c r="BA6" s="1271" t="inlineStr">
        <is>
          <t>Year</t>
        </is>
      </c>
    </row>
    <row r="7" ht="21" customFormat="1" customHeight="1" s="331">
      <c r="A7" s="1272" t="n"/>
      <c r="B7" s="1084" t="n"/>
      <c r="C7" s="841" t="inlineStr">
        <is>
          <t>남
Male</t>
        </is>
      </c>
      <c r="D7" s="841" t="inlineStr">
        <is>
          <t>여
Female</t>
        </is>
      </c>
      <c r="E7" s="1090" t="n"/>
      <c r="F7" s="841" t="inlineStr">
        <is>
          <t>남
Male</t>
        </is>
      </c>
      <c r="G7" s="841" t="inlineStr">
        <is>
          <t>여
Female</t>
        </is>
      </c>
      <c r="H7" s="1090" t="n"/>
      <c r="I7" s="841" t="inlineStr">
        <is>
          <t>남
Male</t>
        </is>
      </c>
      <c r="J7" s="841" t="inlineStr">
        <is>
          <t>여
Female</t>
        </is>
      </c>
      <c r="K7" s="1090" t="n"/>
      <c r="L7" s="841" t="inlineStr">
        <is>
          <t>남
Male</t>
        </is>
      </c>
      <c r="M7" s="841" t="inlineStr">
        <is>
          <t>여
Female</t>
        </is>
      </c>
      <c r="N7" s="1090" t="n"/>
      <c r="O7" s="841" t="inlineStr">
        <is>
          <t>남
Male</t>
        </is>
      </c>
      <c r="P7" s="841" t="inlineStr">
        <is>
          <t>여
Female</t>
        </is>
      </c>
      <c r="Q7" s="1090" t="n"/>
      <c r="R7" s="841" t="inlineStr">
        <is>
          <t>남
Male</t>
        </is>
      </c>
      <c r="S7" s="841" t="inlineStr">
        <is>
          <t>여
Female</t>
        </is>
      </c>
      <c r="T7" s="1090" t="n"/>
      <c r="U7" s="841" t="inlineStr">
        <is>
          <t>남
Male</t>
        </is>
      </c>
      <c r="V7" s="841" t="inlineStr">
        <is>
          <t>여
Female</t>
        </is>
      </c>
      <c r="W7" s="1044" t="n"/>
      <c r="X7" s="841" t="inlineStr">
        <is>
          <t>남
Male</t>
        </is>
      </c>
      <c r="Y7" s="841" t="inlineStr">
        <is>
          <t>여
Female</t>
        </is>
      </c>
      <c r="Z7" s="1044" t="n"/>
      <c r="AA7" s="841" t="inlineStr">
        <is>
          <t>남
Male</t>
        </is>
      </c>
      <c r="AB7" s="841" t="inlineStr">
        <is>
          <t>여
Female</t>
        </is>
      </c>
      <c r="AC7" s="1042" t="n"/>
      <c r="AD7" s="841" t="inlineStr">
        <is>
          <t>남
Male</t>
        </is>
      </c>
      <c r="AE7" s="841" t="inlineStr">
        <is>
          <t>여
Female</t>
        </is>
      </c>
      <c r="AF7" s="1042" t="n"/>
      <c r="AG7" s="841" t="inlineStr">
        <is>
          <t>남
Male</t>
        </is>
      </c>
      <c r="AH7" s="841" t="inlineStr">
        <is>
          <t>여
Female</t>
        </is>
      </c>
      <c r="AI7" s="1042" t="n"/>
      <c r="AJ7" s="841" t="inlineStr">
        <is>
          <t>남
Male</t>
        </is>
      </c>
      <c r="AK7" s="841" t="inlineStr">
        <is>
          <t>여
Female</t>
        </is>
      </c>
      <c r="AL7" s="1090" t="n"/>
      <c r="AM7" s="841" t="inlineStr">
        <is>
          <t>남
Male</t>
        </is>
      </c>
      <c r="AN7" s="841" t="inlineStr">
        <is>
          <t>여
Female</t>
        </is>
      </c>
      <c r="AO7" s="1090" t="n"/>
      <c r="AP7" s="841" t="inlineStr">
        <is>
          <t>남
Male</t>
        </is>
      </c>
      <c r="AQ7" s="841" t="inlineStr">
        <is>
          <t>여
Female</t>
        </is>
      </c>
      <c r="AR7" s="1090" t="n"/>
      <c r="AS7" s="841" t="inlineStr">
        <is>
          <t>남
Male</t>
        </is>
      </c>
      <c r="AT7" s="841" t="inlineStr">
        <is>
          <t>여
Female</t>
        </is>
      </c>
      <c r="AU7" s="1090" t="n"/>
      <c r="AV7" s="841" t="inlineStr">
        <is>
          <t>남
Male</t>
        </is>
      </c>
      <c r="AW7" s="841" t="inlineStr">
        <is>
          <t>여
Female</t>
        </is>
      </c>
      <c r="AX7" s="1090" t="n"/>
      <c r="AY7" s="854" t="inlineStr">
        <is>
          <t>남
Male</t>
        </is>
      </c>
      <c r="AZ7" s="860" t="inlineStr">
        <is>
          <t>여
Female</t>
        </is>
      </c>
      <c r="BA7" s="1045" t="n"/>
    </row>
    <row r="8" ht="21" customFormat="1" customHeight="1" s="331">
      <c r="A8" s="1273" t="n"/>
      <c r="B8" s="1097" t="n"/>
      <c r="C8" s="1050" t="n"/>
      <c r="D8" s="1050" t="n"/>
      <c r="E8" s="1050" t="n"/>
      <c r="F8" s="1050" t="n"/>
      <c r="G8" s="1050" t="n"/>
      <c r="H8" s="1050" t="n"/>
      <c r="I8" s="1050" t="n"/>
      <c r="J8" s="1050" t="n"/>
      <c r="K8" s="1050" t="n"/>
      <c r="L8" s="1050" t="n"/>
      <c r="M8" s="1050" t="n"/>
      <c r="N8" s="1050" t="n"/>
      <c r="O8" s="1050" t="n"/>
      <c r="P8" s="1050" t="n"/>
      <c r="Q8" s="1050" t="n"/>
      <c r="R8" s="1050" t="n"/>
      <c r="S8" s="1050" t="n"/>
      <c r="T8" s="1050" t="n"/>
      <c r="U8" s="1050" t="n"/>
      <c r="V8" s="1050" t="n"/>
      <c r="W8" s="1048" t="n"/>
      <c r="X8" s="1050" t="n"/>
      <c r="Y8" s="1050" t="n"/>
      <c r="Z8" s="1048" t="n"/>
      <c r="AA8" s="1050" t="n"/>
      <c r="AB8" s="1050" t="n"/>
      <c r="AC8" s="1049" t="n"/>
      <c r="AD8" s="1050" t="n"/>
      <c r="AE8" s="1050" t="n"/>
      <c r="AF8" s="1049" t="n"/>
      <c r="AG8" s="1050" t="n"/>
      <c r="AH8" s="1050" t="n"/>
      <c r="AI8" s="1049" t="n"/>
      <c r="AJ8" s="1050" t="n"/>
      <c r="AK8" s="1050" t="n"/>
      <c r="AL8" s="1050" t="n"/>
      <c r="AM8" s="1050" t="n"/>
      <c r="AN8" s="1050" t="n"/>
      <c r="AO8" s="1050" t="n"/>
      <c r="AP8" s="1050" t="n"/>
      <c r="AQ8" s="1050" t="n"/>
      <c r="AR8" s="1050" t="n"/>
      <c r="AS8" s="1050" t="n"/>
      <c r="AT8" s="1050" t="n"/>
      <c r="AU8" s="1050" t="n"/>
      <c r="AV8" s="1050" t="n"/>
      <c r="AW8" s="1050" t="n"/>
      <c r="AX8" s="1050" t="n"/>
      <c r="AY8" s="1049" t="n"/>
      <c r="AZ8" s="1048" t="n"/>
      <c r="BA8" s="1051" t="n"/>
    </row>
    <row r="9" ht="48" customFormat="1" customHeight="1" s="621">
      <c r="A9" s="617" t="n">
        <v>2020</v>
      </c>
      <c r="B9" s="1274" t="n">
        <v>2787</v>
      </c>
      <c r="C9" s="1275" t="n">
        <v>1396</v>
      </c>
      <c r="D9" s="1275" t="n">
        <v>1391</v>
      </c>
      <c r="E9" s="1248" t="n">
        <v>127</v>
      </c>
      <c r="F9" s="1248" t="n">
        <v>67</v>
      </c>
      <c r="G9" s="1248" t="n">
        <v>60</v>
      </c>
      <c r="H9" s="1248" t="n">
        <v>74</v>
      </c>
      <c r="I9" s="1248" t="n">
        <v>34</v>
      </c>
      <c r="J9" s="1248" t="n">
        <v>40</v>
      </c>
      <c r="K9" s="1248" t="n">
        <v>2095</v>
      </c>
      <c r="L9" s="1248" t="n">
        <v>1032</v>
      </c>
      <c r="M9" s="1248" t="n">
        <v>1063</v>
      </c>
      <c r="N9" s="1248" t="n">
        <v>27</v>
      </c>
      <c r="O9" s="1248" t="n">
        <v>14</v>
      </c>
      <c r="P9" s="1248" t="n">
        <v>13</v>
      </c>
      <c r="Q9" s="1248" t="n">
        <v>5</v>
      </c>
      <c r="R9" s="1248" t="n">
        <v>3</v>
      </c>
      <c r="S9" s="1248" t="n">
        <v>2</v>
      </c>
      <c r="T9" s="1248" t="n">
        <v>23</v>
      </c>
      <c r="U9" s="1248" t="n">
        <v>11</v>
      </c>
      <c r="V9" s="1248" t="n">
        <v>12</v>
      </c>
      <c r="W9" s="1248" t="n">
        <v>38</v>
      </c>
      <c r="X9" s="1248" t="n">
        <v>18</v>
      </c>
      <c r="Y9" s="1248" t="n">
        <v>20</v>
      </c>
      <c r="Z9" s="1248" t="n">
        <v>6</v>
      </c>
      <c r="AA9" s="1248" t="n">
        <v>6</v>
      </c>
      <c r="AB9" s="1248" t="n">
        <v>0</v>
      </c>
      <c r="AC9" s="1248" t="n">
        <v>127</v>
      </c>
      <c r="AD9" s="1248" t="n">
        <v>71</v>
      </c>
      <c r="AE9" s="1248" t="n">
        <v>56</v>
      </c>
      <c r="AF9" s="1248" t="n">
        <v>25</v>
      </c>
      <c r="AG9" s="1248" t="n">
        <v>12</v>
      </c>
      <c r="AH9" s="1248" t="n">
        <v>13</v>
      </c>
      <c r="AI9" s="1248" t="n">
        <v>29</v>
      </c>
      <c r="AJ9" s="1248" t="n">
        <v>20</v>
      </c>
      <c r="AK9" s="1248" t="n">
        <v>9</v>
      </c>
      <c r="AL9" s="1248" t="n">
        <v>32</v>
      </c>
      <c r="AM9" s="1248" t="n">
        <v>13</v>
      </c>
      <c r="AN9" s="1248" t="n">
        <v>19</v>
      </c>
      <c r="AO9" s="1248" t="n">
        <v>10</v>
      </c>
      <c r="AP9" s="1248" t="n">
        <v>6</v>
      </c>
      <c r="AQ9" s="1248" t="n">
        <v>4</v>
      </c>
      <c r="AR9" s="1248" t="n">
        <v>15</v>
      </c>
      <c r="AS9" s="1248" t="n">
        <v>9</v>
      </c>
      <c r="AT9" s="1248" t="n">
        <v>6</v>
      </c>
      <c r="AU9" s="1248" t="n">
        <v>145</v>
      </c>
      <c r="AV9" s="1248" t="n">
        <v>76</v>
      </c>
      <c r="AW9" s="1248" t="n">
        <v>69</v>
      </c>
      <c r="AX9" s="1248" t="n">
        <v>9</v>
      </c>
      <c r="AY9" s="1248" t="n">
        <v>4</v>
      </c>
      <c r="AZ9" s="1276" t="n">
        <v>5</v>
      </c>
      <c r="BA9" s="620" t="n">
        <v>2020</v>
      </c>
    </row>
    <row r="10" ht="48" customFormat="1" customHeight="1" s="621">
      <c r="A10" s="617" t="n">
        <v>2021</v>
      </c>
      <c r="B10" s="1274">
        <f>SUM(E10,H10,K10,N10,Q10,T10,W10,Z10,AC10,AF10,AI10,AL10,AO10,AR10,AU10,AX10)</f>
        <v/>
      </c>
      <c r="C10" s="1275">
        <f>SUM(F10,I10,L10,O10,R10,U10,X10,AA10,AD10,AG10,AJ10,AM10,AP10,AS10,AV10,AY10)</f>
        <v/>
      </c>
      <c r="D10" s="1275">
        <f>SUM(G10,J10,M10,P10,S10,V10,Y10,AB10,AE10,AH10,AK10,AN10,AQ10,AT10,AW10,AZ10)</f>
        <v/>
      </c>
      <c r="E10" s="1248">
        <f>SUM(F10:G10)</f>
        <v/>
      </c>
      <c r="F10" s="1248" t="n">
        <v>40</v>
      </c>
      <c r="G10" s="1248" t="n">
        <v>58</v>
      </c>
      <c r="H10" s="1248">
        <f>SUM(I10:J10)</f>
        <v/>
      </c>
      <c r="I10" s="1248" t="n">
        <v>35</v>
      </c>
      <c r="J10" s="1248" t="n">
        <v>31</v>
      </c>
      <c r="K10" s="1248">
        <f>SUM(L10:M10)</f>
        <v/>
      </c>
      <c r="L10" s="1248" t="n">
        <v>893</v>
      </c>
      <c r="M10" s="1248" t="n">
        <v>786</v>
      </c>
      <c r="N10" s="1248">
        <f>SUM(O10:P10)</f>
        <v/>
      </c>
      <c r="O10" s="1248" t="n">
        <v>17</v>
      </c>
      <c r="P10" s="1248" t="n">
        <v>9</v>
      </c>
      <c r="Q10" s="1248">
        <f>SUM(R10:S10)</f>
        <v/>
      </c>
      <c r="R10" s="1248" t="n">
        <v>4</v>
      </c>
      <c r="S10" s="1248" t="n">
        <v>2</v>
      </c>
      <c r="T10" s="1248">
        <f>SUM(U10:V10)</f>
        <v/>
      </c>
      <c r="U10" s="1248" t="n">
        <v>10</v>
      </c>
      <c r="V10" s="1248" t="n">
        <v>14</v>
      </c>
      <c r="W10" s="1248">
        <f>SUM(X10:Y10)</f>
        <v/>
      </c>
      <c r="X10" s="1248" t="n">
        <v>13</v>
      </c>
      <c r="Y10" s="1248" t="n">
        <v>10</v>
      </c>
      <c r="Z10" s="1248">
        <f>SUM(AA10:AB10)</f>
        <v/>
      </c>
      <c r="AA10" s="1248" t="n">
        <v>2</v>
      </c>
      <c r="AB10" s="1248" t="n">
        <v>2</v>
      </c>
      <c r="AC10" s="1248">
        <f>SUM(AD10:AE10)</f>
        <v/>
      </c>
      <c r="AD10" s="1248" t="n">
        <v>68</v>
      </c>
      <c r="AE10" s="1248" t="n">
        <v>60</v>
      </c>
      <c r="AF10" s="1248">
        <f>SUM(AG10:AH10)</f>
        <v/>
      </c>
      <c r="AG10" s="1248" t="n">
        <v>13</v>
      </c>
      <c r="AH10" s="1248" t="n">
        <v>10</v>
      </c>
      <c r="AI10" s="1248">
        <f>SUM(AJ10:AK10)</f>
        <v/>
      </c>
      <c r="AJ10" s="1248" t="n">
        <v>5</v>
      </c>
      <c r="AK10" s="1248" t="n">
        <v>9</v>
      </c>
      <c r="AL10" s="1248">
        <f>SUM(AM10:AN10)</f>
        <v/>
      </c>
      <c r="AM10" s="1248" t="n">
        <v>9</v>
      </c>
      <c r="AN10" s="1248" t="n">
        <v>12</v>
      </c>
      <c r="AO10" s="1248">
        <f>SUM(AP10:AQ10)</f>
        <v/>
      </c>
      <c r="AP10" s="1248" t="n">
        <v>7</v>
      </c>
      <c r="AQ10" s="1248" t="n">
        <v>5</v>
      </c>
      <c r="AR10" s="1248">
        <f>SUM(AS10:AT10)</f>
        <v/>
      </c>
      <c r="AS10" s="1248" t="n">
        <v>5</v>
      </c>
      <c r="AT10" s="1248" t="n">
        <v>4</v>
      </c>
      <c r="AU10" s="1248">
        <f>SUM(AV10:AW10)</f>
        <v/>
      </c>
      <c r="AV10" s="1248" t="n">
        <v>103</v>
      </c>
      <c r="AW10" s="1248" t="n">
        <v>87</v>
      </c>
      <c r="AX10" s="1248">
        <f>SUM(AY10:AZ10)</f>
        <v/>
      </c>
      <c r="AY10" s="1248" t="n">
        <v>6</v>
      </c>
      <c r="AZ10" s="1276" t="n">
        <v>5</v>
      </c>
      <c r="BA10" s="620" t="n">
        <v>2021</v>
      </c>
    </row>
    <row r="11" ht="48" customFormat="1" customHeight="1" s="621">
      <c r="A11" s="617" t="n">
        <v>2022</v>
      </c>
      <c r="B11" s="1274" t="n">
        <v>1940</v>
      </c>
      <c r="C11" s="1275" t="n">
        <v>1020</v>
      </c>
      <c r="D11" s="1275" t="n">
        <v>920</v>
      </c>
      <c r="E11" s="1248" t="n">
        <v>90</v>
      </c>
      <c r="F11" s="1248" t="n">
        <v>43</v>
      </c>
      <c r="G11" s="1248" t="n">
        <v>47</v>
      </c>
      <c r="H11" s="1248" t="n">
        <v>48</v>
      </c>
      <c r="I11" s="1248" t="n">
        <v>23</v>
      </c>
      <c r="J11" s="1248" t="n">
        <v>25</v>
      </c>
      <c r="K11" s="1248" t="n">
        <v>1385</v>
      </c>
      <c r="L11" s="1248" t="n">
        <v>712</v>
      </c>
      <c r="M11" s="1248" t="n">
        <v>673</v>
      </c>
      <c r="N11" s="1248" t="n">
        <v>15</v>
      </c>
      <c r="O11" s="1248" t="n">
        <v>9</v>
      </c>
      <c r="P11" s="1248" t="n">
        <v>6</v>
      </c>
      <c r="Q11" s="1248" t="n">
        <v>8</v>
      </c>
      <c r="R11" s="1248" t="n">
        <v>5</v>
      </c>
      <c r="S11" s="1248" t="n">
        <v>3</v>
      </c>
      <c r="T11" s="1248" t="n">
        <v>20</v>
      </c>
      <c r="U11" s="1248" t="n">
        <v>10</v>
      </c>
      <c r="V11" s="1248" t="n">
        <v>10</v>
      </c>
      <c r="W11" s="1248" t="n">
        <v>17</v>
      </c>
      <c r="X11" s="1248" t="n">
        <v>7</v>
      </c>
      <c r="Y11" s="1248" t="n">
        <v>10</v>
      </c>
      <c r="Z11" s="1248" t="n">
        <v>7</v>
      </c>
      <c r="AA11" s="1248" t="n">
        <v>6</v>
      </c>
      <c r="AB11" s="1248" t="n">
        <v>1</v>
      </c>
      <c r="AC11" s="1248" t="n">
        <v>84</v>
      </c>
      <c r="AD11" s="1248" t="n">
        <v>49</v>
      </c>
      <c r="AE11" s="1248" t="n">
        <v>35</v>
      </c>
      <c r="AF11" s="1248">
        <f>SUM(AG11:AH11)</f>
        <v/>
      </c>
      <c r="AG11" s="1248" t="n">
        <v>13</v>
      </c>
      <c r="AH11" s="1248" t="n">
        <v>10</v>
      </c>
      <c r="AI11" s="1248" t="n">
        <v>27</v>
      </c>
      <c r="AJ11" s="1248" t="n">
        <v>18</v>
      </c>
      <c r="AK11" s="1248" t="n">
        <v>9</v>
      </c>
      <c r="AL11" s="1248" t="n">
        <v>42</v>
      </c>
      <c r="AM11" s="1248" t="n">
        <v>25</v>
      </c>
      <c r="AN11" s="1248" t="n">
        <v>17</v>
      </c>
      <c r="AO11" s="1248" t="n">
        <v>8</v>
      </c>
      <c r="AP11" s="1248" t="n">
        <v>5</v>
      </c>
      <c r="AQ11" s="1248" t="n">
        <v>3</v>
      </c>
      <c r="AR11" s="1248" t="n">
        <v>12</v>
      </c>
      <c r="AS11" s="1248" t="n">
        <v>7</v>
      </c>
      <c r="AT11" s="1248" t="n">
        <v>5</v>
      </c>
      <c r="AU11" s="1248" t="n">
        <v>148</v>
      </c>
      <c r="AV11" s="1248" t="n">
        <v>84</v>
      </c>
      <c r="AW11" s="1248" t="n">
        <v>64</v>
      </c>
      <c r="AX11" s="1248" t="n">
        <v>6</v>
      </c>
      <c r="AY11" s="1248" t="n">
        <v>4</v>
      </c>
      <c r="AZ11" s="1276" t="n">
        <v>2</v>
      </c>
      <c r="BA11" s="620" t="n">
        <v>2022</v>
      </c>
    </row>
    <row r="12" ht="50.25" customFormat="1" customHeight="1" s="624">
      <c r="A12" s="622" t="n">
        <v>2023</v>
      </c>
      <c r="B12" s="1246">
        <f>SUM(E12,H12,K12,N12,Q12,T12,W12,Z12,AC12,AF12,AI12,AL12,AO12,AR12,AU12,AX12)</f>
        <v/>
      </c>
      <c r="C12" s="1247">
        <f>SUM(F12,I12,L12,O12,R12,U12,X12,AA12,AD12,AG12,AJ12,AM12,AP12,AS12,AV12,AY12)</f>
        <v/>
      </c>
      <c r="D12" s="1247">
        <f>SUM(G12,J12,M12,P12,S12,V12,Y12,AB12,AE12,AH12,AK12,AN12,AQ12,AT12,AW12,AZ12)</f>
        <v/>
      </c>
      <c r="E12" s="1247">
        <f>SUM(F12:G12)</f>
        <v/>
      </c>
      <c r="F12" s="1247" t="n">
        <v>37</v>
      </c>
      <c r="G12" s="1247" t="n">
        <v>39</v>
      </c>
      <c r="H12" s="1247">
        <f>SUM(I12:J12)</f>
        <v/>
      </c>
      <c r="I12" s="1247" t="n">
        <v>25</v>
      </c>
      <c r="J12" s="1247" t="n">
        <v>18</v>
      </c>
      <c r="K12" s="1247">
        <f>SUM(L12:M12)</f>
        <v/>
      </c>
      <c r="L12" s="1247" t="n">
        <v>749</v>
      </c>
      <c r="M12" s="1247" t="n">
        <v>706</v>
      </c>
      <c r="N12" s="1247">
        <f>SUM(O12:P12)</f>
        <v/>
      </c>
      <c r="O12" s="1247" t="n">
        <v>15</v>
      </c>
      <c r="P12" s="1247" t="n">
        <v>13</v>
      </c>
      <c r="Q12" s="1247">
        <f>SUM(R12:S12)</f>
        <v/>
      </c>
      <c r="R12" s="1247" t="n">
        <v>5</v>
      </c>
      <c r="S12" s="1247" t="n">
        <v>3</v>
      </c>
      <c r="T12" s="1247">
        <f>SUM(U12:V12)</f>
        <v/>
      </c>
      <c r="U12" s="1247" t="n">
        <v>5</v>
      </c>
      <c r="V12" s="1247" t="n">
        <v>9</v>
      </c>
      <c r="W12" s="1247">
        <f>SUM(X12:Y12)</f>
        <v/>
      </c>
      <c r="X12" s="1247" t="n">
        <v>15</v>
      </c>
      <c r="Y12" s="1247" t="n">
        <v>6</v>
      </c>
      <c r="Z12" s="1248">
        <f>SUM(AA12:AB12)</f>
        <v/>
      </c>
      <c r="AA12" s="1248" t="n">
        <v>3</v>
      </c>
      <c r="AB12" s="1248" t="n">
        <v>2</v>
      </c>
      <c r="AC12" s="1247">
        <f>SUM(AD12:AE12)</f>
        <v/>
      </c>
      <c r="AD12" s="1247" t="n">
        <v>54</v>
      </c>
      <c r="AE12" s="1247" t="n">
        <v>24</v>
      </c>
      <c r="AF12" s="1247">
        <f>SUM(AG12:AH12)</f>
        <v/>
      </c>
      <c r="AG12" s="1247" t="n">
        <v>7</v>
      </c>
      <c r="AH12" s="1247" t="n">
        <v>3</v>
      </c>
      <c r="AI12" s="1247">
        <f>SUM(AJ12:AK12)</f>
        <v/>
      </c>
      <c r="AJ12" s="1247" t="n">
        <v>15</v>
      </c>
      <c r="AK12" s="1247" t="n">
        <v>12</v>
      </c>
      <c r="AL12" s="1247">
        <f>SUM(AM12:AN12)</f>
        <v/>
      </c>
      <c r="AM12" s="1247" t="n">
        <v>15</v>
      </c>
      <c r="AN12" s="1247" t="n">
        <v>18</v>
      </c>
      <c r="AO12" s="1247">
        <f>SUM(AP12:AQ12)</f>
        <v/>
      </c>
      <c r="AP12" s="1247" t="n">
        <v>1</v>
      </c>
      <c r="AQ12" s="1247" t="n">
        <v>1</v>
      </c>
      <c r="AR12" s="1247">
        <f>SUM(AS12:AT12)</f>
        <v/>
      </c>
      <c r="AS12" s="1247" t="n">
        <v>7</v>
      </c>
      <c r="AT12" s="1247" t="n">
        <v>2</v>
      </c>
      <c r="AU12" s="1247">
        <f>SUM(AV12:AW12)</f>
        <v/>
      </c>
      <c r="AV12" s="1247" t="n">
        <v>65</v>
      </c>
      <c r="AW12" s="1247" t="n">
        <v>54</v>
      </c>
      <c r="AX12" s="1247">
        <f>SUM(AY12:AZ12)</f>
        <v/>
      </c>
      <c r="AY12" s="1247" t="n">
        <v>5</v>
      </c>
      <c r="AZ12" s="1249" t="n">
        <v>7</v>
      </c>
      <c r="BA12" s="211" t="n">
        <v>2023</v>
      </c>
    </row>
    <row r="13" ht="50.25" customFormat="1" customHeight="1" s="597" thickBot="1">
      <c r="A13" s="594" t="n">
        <v>2024</v>
      </c>
      <c r="B13" s="1250">
        <f>SUM(E13,H13,K13,N13,Q13,T13,W13,Z13,AC13,AF13,AI13,AL13,AO13,AR13,AU13,AX13)</f>
        <v/>
      </c>
      <c r="C13" s="1251">
        <f>SUM(F13,I13,L13,O13,R13,U13,X13,AA13,AD13,AG13,AJ13,AM13,AP13,AS13,AV13,AY13)</f>
        <v/>
      </c>
      <c r="D13" s="1251">
        <f>SUM(G13,J13,M13,P13,S13,V13,Y13,AB13,AE13,AH13,AK13,AN13,AQ13,AT13,AW13,AZ13)</f>
        <v/>
      </c>
      <c r="E13" s="1253">
        <f>SUM(F13:G13)</f>
        <v/>
      </c>
      <c r="F13" s="1254" t="n">
        <v>52</v>
      </c>
      <c r="G13" s="1254" t="n">
        <v>47</v>
      </c>
      <c r="H13" s="1253">
        <f>SUM(I13:J13)</f>
        <v/>
      </c>
      <c r="I13" s="1254" t="n">
        <v>27</v>
      </c>
      <c r="J13" s="1254" t="n">
        <v>30</v>
      </c>
      <c r="K13" s="1253">
        <f>SUM(L13:M13)</f>
        <v/>
      </c>
      <c r="L13" s="1254" t="n">
        <v>773</v>
      </c>
      <c r="M13" s="1254" t="n">
        <v>759</v>
      </c>
      <c r="N13" s="1253">
        <f>SUM(O13:P13)</f>
        <v/>
      </c>
      <c r="O13" s="1254" t="n">
        <v>16</v>
      </c>
      <c r="P13" s="1254" t="n">
        <v>13</v>
      </c>
      <c r="Q13" s="1253">
        <f>SUM(R13:S13)</f>
        <v/>
      </c>
      <c r="R13" s="1254" t="n">
        <v>2</v>
      </c>
      <c r="S13" s="1254" t="n">
        <v>2</v>
      </c>
      <c r="T13" s="1253">
        <f>SUM(U13:V13)</f>
        <v/>
      </c>
      <c r="U13" s="1254" t="n">
        <v>9</v>
      </c>
      <c r="V13" s="1254" t="n">
        <v>10</v>
      </c>
      <c r="W13" s="1253">
        <f>SUM(X13:Y13)</f>
        <v/>
      </c>
      <c r="X13" s="1254" t="n">
        <v>13</v>
      </c>
      <c r="Y13" s="1254" t="n">
        <v>11</v>
      </c>
      <c r="Z13" s="1255">
        <f>SUM(AA13:AB13)</f>
        <v/>
      </c>
      <c r="AA13" s="1256" t="n">
        <v>5</v>
      </c>
      <c r="AB13" s="1256" t="n">
        <v>6</v>
      </c>
      <c r="AC13" s="1253">
        <f>SUM(AD13:AE13)</f>
        <v/>
      </c>
      <c r="AD13" s="1254" t="n">
        <v>54</v>
      </c>
      <c r="AE13" s="1254" t="n">
        <v>47</v>
      </c>
      <c r="AF13" s="1253">
        <f>SUM(AG13:AH13)</f>
        <v/>
      </c>
      <c r="AG13" s="1254" t="n">
        <v>12</v>
      </c>
      <c r="AH13" s="1254" t="n">
        <v>5</v>
      </c>
      <c r="AI13" s="1253">
        <f>SUM(AJ13:AK13)</f>
        <v/>
      </c>
      <c r="AJ13" s="1254" t="n">
        <v>17</v>
      </c>
      <c r="AK13" s="1254" t="n">
        <v>8</v>
      </c>
      <c r="AL13" s="1253">
        <f>SUM(AM13:AN13)</f>
        <v/>
      </c>
      <c r="AM13" s="1254" t="n">
        <v>11</v>
      </c>
      <c r="AN13" s="1254" t="n">
        <v>9</v>
      </c>
      <c r="AO13" s="1253">
        <f>SUM(AP13:AQ13)</f>
        <v/>
      </c>
      <c r="AP13" s="1254" t="n">
        <v>5</v>
      </c>
      <c r="AQ13" s="1254" t="n">
        <v>6</v>
      </c>
      <c r="AR13" s="1253">
        <f>SUM(AS13:AT13)</f>
        <v/>
      </c>
      <c r="AS13" s="1254" t="n">
        <v>4</v>
      </c>
      <c r="AT13" s="1254" t="n">
        <v>2</v>
      </c>
      <c r="AU13" s="1253">
        <f>SUM(AV13:AW13)</f>
        <v/>
      </c>
      <c r="AV13" s="1254" t="n">
        <v>76</v>
      </c>
      <c r="AW13" s="1254" t="n">
        <v>61</v>
      </c>
      <c r="AX13" s="1253">
        <f>SUM(AY13:AZ13)</f>
        <v/>
      </c>
      <c r="AY13" s="1254" t="n">
        <v>2</v>
      </c>
      <c r="AZ13" s="1277" t="n">
        <v>2</v>
      </c>
      <c r="BA13" s="596" t="n">
        <v>2024</v>
      </c>
    </row>
    <row r="14" ht="15" customFormat="1" customHeight="1" s="23">
      <c r="A14" s="881" t="inlineStr">
        <is>
          <t>자료 : 통계청,『국내인구이동통계』- 전출지/전입지(시군구)/성별 이동자수, 2014년 부터 양식변경 남녀 구분 항목 추가(세종특별자치시 추가)</t>
        </is>
      </c>
      <c r="Q14" s="1261" t="n"/>
      <c r="R14" s="1261" t="n"/>
      <c r="S14" s="1261" t="n"/>
      <c r="T14" s="1261" t="n"/>
      <c r="U14" s="1261" t="n"/>
      <c r="V14" s="1261" t="n"/>
      <c r="W14" s="329" t="n"/>
      <c r="X14" s="329" t="n"/>
      <c r="Y14" s="329" t="n"/>
      <c r="Z14" s="329" t="n"/>
      <c r="AA14" s="329" t="n"/>
      <c r="AB14" s="329" t="n"/>
      <c r="AC14" s="1203" t="n"/>
      <c r="AD14" s="1203" t="n"/>
      <c r="AE14" s="1203" t="n"/>
      <c r="AF14" s="1203" t="n"/>
      <c r="AG14" s="1203" t="n"/>
      <c r="AH14" s="1203" t="n"/>
      <c r="AI14" s="1203" t="n"/>
      <c r="AJ14" s="1203" t="n"/>
      <c r="AK14" s="1203" t="n"/>
      <c r="AL14" s="1203" t="n"/>
      <c r="AM14" s="1203" t="n"/>
      <c r="AN14" s="1203" t="n"/>
      <c r="AR14" s="1261" t="n"/>
      <c r="AS14" s="1261" t="n"/>
      <c r="AT14" s="1261" t="n"/>
      <c r="AU14" s="1261" t="n"/>
      <c r="AV14" s="1261" t="n"/>
      <c r="AW14" s="1261" t="n"/>
      <c r="AX14" s="1261" t="n"/>
      <c r="AY14" s="1261" t="n"/>
      <c r="BA14" s="329" t="n"/>
    </row>
    <row r="15" ht="15" customFormat="1" customHeight="1" s="23">
      <c r="A15" s="881" t="inlineStr">
        <is>
          <t>주 : 주민등록 전출입 신고에 의한 자료임.</t>
        </is>
      </c>
      <c r="B15" s="1203" t="n"/>
      <c r="C15" s="1203" t="n"/>
      <c r="D15" s="1203" t="n"/>
      <c r="E15" s="1203" t="n"/>
      <c r="F15" s="1203" t="n"/>
      <c r="G15" s="1203" t="n"/>
      <c r="H15" s="1203" t="n"/>
      <c r="I15" s="1203" t="n"/>
      <c r="J15" s="1203" t="n"/>
      <c r="K15" s="1203" t="n"/>
      <c r="L15" s="1203" t="n"/>
      <c r="M15" s="1203" t="n"/>
      <c r="Q15" s="1261" t="n"/>
      <c r="R15" s="1261" t="n"/>
      <c r="S15" s="1261" t="n"/>
      <c r="T15" s="1261" t="n"/>
      <c r="U15" s="1261" t="n"/>
      <c r="V15" s="1261" t="n"/>
      <c r="W15" s="329" t="n"/>
      <c r="X15" s="329" t="n"/>
      <c r="Y15" s="329" t="n"/>
      <c r="Z15" s="329" t="n"/>
      <c r="AA15" s="329" t="n"/>
      <c r="AB15" s="329" t="n"/>
      <c r="AC15" s="1203" t="n"/>
      <c r="AD15" s="1203" t="n"/>
      <c r="AE15" s="1203" t="n"/>
      <c r="AF15" s="1203" t="n"/>
      <c r="AG15" s="1203" t="n"/>
      <c r="AH15" s="1203" t="n"/>
      <c r="AI15" s="1203" t="n"/>
      <c r="AJ15" s="1203" t="n"/>
      <c r="AK15" s="1203" t="n"/>
      <c r="AL15" s="1203" t="n"/>
      <c r="AM15" s="1203" t="n"/>
      <c r="AN15" s="1203" t="n"/>
      <c r="AR15" s="1261" t="n"/>
      <c r="AS15" s="1261" t="n"/>
      <c r="AT15" s="1261" t="n"/>
      <c r="AU15" s="1261" t="n"/>
      <c r="AV15" s="1261" t="n"/>
      <c r="AW15" s="1261" t="n"/>
      <c r="AX15" s="1261" t="n"/>
      <c r="AY15" s="1261" t="n"/>
      <c r="BA15" s="329" t="n"/>
    </row>
    <row r="16" ht="10.5" customFormat="1" customHeight="1" s="23">
      <c r="A16" s="37" t="n"/>
      <c r="B16" s="1203" t="n"/>
      <c r="C16" s="1203" t="n"/>
      <c r="D16" s="1203" t="n"/>
      <c r="E16" s="1203" t="n"/>
      <c r="F16" s="1203" t="n"/>
      <c r="G16" s="1203" t="n"/>
      <c r="H16" s="1203" t="n"/>
      <c r="I16" s="1203" t="n"/>
      <c r="J16" s="1203" t="n"/>
      <c r="K16" s="1203" t="n"/>
      <c r="L16" s="1203" t="n"/>
      <c r="M16" s="1203" t="n"/>
      <c r="N16" s="1203" t="n"/>
      <c r="O16" s="1203" t="n"/>
      <c r="P16" s="1203" t="n"/>
      <c r="Q16" s="1261" t="n"/>
      <c r="R16" s="1261" t="n"/>
      <c r="S16" s="1261" t="n"/>
      <c r="T16" s="23" t="n"/>
      <c r="U16" s="23" t="n"/>
      <c r="V16" s="23" t="n"/>
      <c r="W16" s="23" t="n"/>
      <c r="X16" s="23" t="n"/>
      <c r="Y16" s="23" t="n"/>
      <c r="Z16" s="23" t="n"/>
      <c r="AA16" s="23" t="n"/>
      <c r="AB16" s="23" t="n"/>
      <c r="AC16" s="1203" t="n"/>
      <c r="AD16" s="1203" t="n"/>
      <c r="AE16" s="1203" t="n"/>
      <c r="AF16" s="1203" t="n"/>
      <c r="AG16" s="1203" t="n"/>
      <c r="AH16" s="1203" t="n"/>
      <c r="AI16" s="1203" t="n"/>
      <c r="AJ16" s="1203" t="n"/>
      <c r="AK16" s="1203" t="n"/>
      <c r="AL16" s="1203" t="n"/>
      <c r="AM16" s="1203" t="n"/>
      <c r="AN16" s="1203" t="n"/>
      <c r="AO16" s="1203" t="n"/>
      <c r="AP16" s="1203" t="n"/>
      <c r="AQ16" s="1203" t="n"/>
      <c r="AR16" s="1261" t="n"/>
      <c r="AS16" s="1261" t="n"/>
      <c r="AT16" s="1261" t="n"/>
      <c r="AU16" s="23" t="n"/>
      <c r="AV16" s="23" t="n"/>
      <c r="AW16" s="23" t="n"/>
      <c r="AX16" s="23" t="n"/>
      <c r="AY16" s="23" t="n"/>
      <c r="AZ16" s="23" t="n"/>
      <c r="BA16" s="23" t="n"/>
    </row>
  </sheetData>
  <mergeCells count="73">
    <mergeCell ref="A4:BA4"/>
    <mergeCell ref="AR6:AR8"/>
    <mergeCell ref="A14:M14"/>
    <mergeCell ref="C6:D6"/>
    <mergeCell ref="I6:J6"/>
    <mergeCell ref="T6:T8"/>
    <mergeCell ref="Q6:Q8"/>
    <mergeCell ref="O6:P6"/>
    <mergeCell ref="U6:V6"/>
    <mergeCell ref="R7:R8"/>
    <mergeCell ref="X7:X8"/>
    <mergeCell ref="G7:G8"/>
    <mergeCell ref="F6:G6"/>
    <mergeCell ref="I7:I8"/>
    <mergeCell ref="AJ7:AJ8"/>
    <mergeCell ref="AC6:AC8"/>
    <mergeCell ref="N6:N8"/>
    <mergeCell ref="M7:M8"/>
    <mergeCell ref="S7:S8"/>
    <mergeCell ref="U7:U8"/>
    <mergeCell ref="K6:K8"/>
    <mergeCell ref="AA6:AB6"/>
    <mergeCell ref="AG6:AH6"/>
    <mergeCell ref="AS6:AT6"/>
    <mergeCell ref="R6:S6"/>
    <mergeCell ref="AD6:AE6"/>
    <mergeCell ref="D7:D8"/>
    <mergeCell ref="AO6:AO8"/>
    <mergeCell ref="Z6:Z8"/>
    <mergeCell ref="Y7:Y8"/>
    <mergeCell ref="AZ7:AZ8"/>
    <mergeCell ref="AA7:AA8"/>
    <mergeCell ref="P7:P8"/>
    <mergeCell ref="J7:J8"/>
    <mergeCell ref="AB7:AB8"/>
    <mergeCell ref="AS7:AS8"/>
    <mergeCell ref="AM7:AM8"/>
    <mergeCell ref="AG7:AG8"/>
    <mergeCell ref="W6:W8"/>
    <mergeCell ref="X6:Y6"/>
    <mergeCell ref="AI6:AI8"/>
    <mergeCell ref="AQ7:AQ8"/>
    <mergeCell ref="AP6:AQ6"/>
    <mergeCell ref="AL6:AL8"/>
    <mergeCell ref="B6:B8"/>
    <mergeCell ref="C7:C8"/>
    <mergeCell ref="AJ6:AK6"/>
    <mergeCell ref="V7:V8"/>
    <mergeCell ref="AY7:AY8"/>
    <mergeCell ref="AX6:AX8"/>
    <mergeCell ref="AD7:AD8"/>
    <mergeCell ref="AN7:AN8"/>
    <mergeCell ref="O7:O8"/>
    <mergeCell ref="A6:A8"/>
    <mergeCell ref="AP7:AP8"/>
    <mergeCell ref="AH7:AH8"/>
    <mergeCell ref="E6:E8"/>
    <mergeCell ref="A3:BA3"/>
    <mergeCell ref="AF6:AF8"/>
    <mergeCell ref="L6:M6"/>
    <mergeCell ref="AM6:AN6"/>
    <mergeCell ref="AV6:AW6"/>
    <mergeCell ref="H6:H8"/>
    <mergeCell ref="AT7:AT8"/>
    <mergeCell ref="AY6:AZ6"/>
    <mergeCell ref="AV7:AV8"/>
    <mergeCell ref="AK7:AK8"/>
    <mergeCell ref="AU6:AU8"/>
    <mergeCell ref="F7:F8"/>
    <mergeCell ref="L7:L8"/>
    <mergeCell ref="AE7:AE8"/>
    <mergeCell ref="BA6:BA8"/>
    <mergeCell ref="AW7:AW8"/>
  </mergeCells>
  <printOptions gridLinesSet="0"/>
  <pageMargins left="0.7086614173228347" right="0.7086614173228347" top="0.7874015748031497" bottom="0.7874015748031497" header="0.3937007874015748" footer="0.3937007874015748"/>
  <pageSetup orientation="portrait" paperSize="9" scale="22" pageOrder="overThenDown" verticalDpi="300"/>
  <legacyDrawing xmlns:r="http://schemas.openxmlformats.org/officeDocument/2006/relationships" r:id="anysvml"/>
</worksheet>
</file>

<file path=xl/worksheets/sheet11.xml><?xml version="1.0" encoding="utf-8"?>
<worksheet xmlns="http://schemas.openxmlformats.org/spreadsheetml/2006/main">
  <sheetPr codeName="Sheet12">
    <outlinePr summaryBelow="1" summaryRight="1"/>
    <pageSetUpPr/>
  </sheetPr>
  <dimension ref="A1:AL15"/>
  <sheetViews>
    <sheetView showGridLines="0" view="pageBreakPreview" zoomScaleNormal="100" workbookViewId="0">
      <selection activeCell="K11" sqref="K11"/>
    </sheetView>
  </sheetViews>
  <sheetFormatPr baseColWidth="8" defaultRowHeight="24.95" customHeight="1"/>
  <cols>
    <col width="6.77734375" customWidth="1" style="428" min="1" max="1"/>
    <col width="7" customWidth="1" style="428" min="2" max="37"/>
    <col width="6.77734375" customWidth="1" style="428" min="38" max="38"/>
    <col width="8.88671875" customWidth="1" style="428" min="39" max="16384"/>
  </cols>
  <sheetData>
    <row r="1" ht="15" customFormat="1" customHeight="1" s="334">
      <c r="A1" s="523" t="inlineStr">
        <is>
          <t>Ⅲ. 인 구</t>
        </is>
      </c>
      <c r="AL1" s="524" t="inlineStr">
        <is>
          <t>Ⅲ. Population</t>
        </is>
      </c>
    </row>
    <row r="2" ht="15" customFormat="1" customHeight="1" s="334">
      <c r="A2" s="523" t="n"/>
      <c r="AL2" s="524" t="n"/>
    </row>
    <row r="3" ht="24.95" customFormat="1" customHeight="1" s="474">
      <c r="A3" s="910" t="inlineStr">
        <is>
          <t>8. 외국인 국적별 현황</t>
        </is>
      </c>
    </row>
    <row r="4" ht="24.95" customHeight="1" s="428">
      <c r="A4" s="665" t="inlineStr">
        <is>
          <t>8. Registered Foreigners by Nationality</t>
        </is>
      </c>
    </row>
    <row r="5" ht="15" customHeight="1" s="428" thickBot="1">
      <c r="A5" s="332" t="inlineStr">
        <is>
          <t xml:space="preserve">단위 : 명 </t>
        </is>
      </c>
      <c r="B5" s="332" t="n"/>
      <c r="C5" s="332" t="n"/>
      <c r="D5" s="332" t="n"/>
      <c r="E5" s="332" t="n"/>
      <c r="F5" s="332" t="n"/>
      <c r="G5" s="333" t="n"/>
      <c r="H5" s="332" t="n"/>
      <c r="I5" s="332" t="n"/>
      <c r="J5" s="332" t="n"/>
      <c r="K5" s="332" t="n"/>
      <c r="L5" s="332" t="n"/>
      <c r="M5" s="332" t="n"/>
      <c r="N5" s="332" t="n"/>
      <c r="O5" s="332" t="n"/>
      <c r="P5" s="332" t="n"/>
      <c r="Q5" s="332" t="n"/>
      <c r="R5" s="332" t="n"/>
      <c r="S5" s="332" t="n"/>
      <c r="T5" s="316" t="n"/>
      <c r="U5" s="316" t="n"/>
      <c r="V5" s="316" t="n"/>
      <c r="W5" s="316" t="n"/>
      <c r="X5" s="316" t="n"/>
      <c r="Y5" s="316" t="n"/>
      <c r="Z5" s="332" t="n"/>
      <c r="AA5" s="332" t="n"/>
      <c r="AB5" s="332" t="n"/>
      <c r="AC5" s="332" t="n"/>
      <c r="AD5" s="332" t="n"/>
      <c r="AE5" s="332" t="n"/>
      <c r="AF5" s="332" t="n"/>
      <c r="AG5" s="332" t="n"/>
      <c r="AH5" s="332" t="n"/>
      <c r="AI5" s="332" t="n"/>
      <c r="AJ5" s="332" t="n"/>
      <c r="AK5" s="332" t="n"/>
      <c r="AL5" s="269" t="inlineStr">
        <is>
          <t>Unit : person</t>
        </is>
      </c>
    </row>
    <row r="6" ht="18" customHeight="1" s="428">
      <c r="A6" s="1034" t="inlineStr">
        <is>
          <t>연 별</t>
        </is>
      </c>
      <c r="B6" s="814" t="inlineStr">
        <is>
          <t>총 계</t>
        </is>
      </c>
      <c r="C6" s="439" t="n"/>
      <c r="D6" s="1083" t="n"/>
      <c r="E6" s="900" t="inlineStr">
        <is>
          <t>중 국</t>
        </is>
      </c>
      <c r="F6" s="439" t="n"/>
      <c r="G6" s="1083" t="n"/>
      <c r="H6" s="809" t="inlineStr">
        <is>
          <t>미 국</t>
        </is>
      </c>
      <c r="I6" s="439" t="n"/>
      <c r="J6" s="1083" t="n"/>
      <c r="K6" s="809" t="inlineStr">
        <is>
          <t>베트남</t>
        </is>
      </c>
      <c r="L6" s="439" t="n"/>
      <c r="M6" s="1083" t="n"/>
      <c r="N6" s="809" t="inlineStr">
        <is>
          <t>일 본</t>
        </is>
      </c>
      <c r="O6" s="439" t="n"/>
      <c r="P6" s="1083" t="n"/>
      <c r="Q6" s="809" t="inlineStr">
        <is>
          <t>영국</t>
        </is>
      </c>
      <c r="R6" s="439" t="n"/>
      <c r="S6" s="1083" t="n"/>
      <c r="T6" s="900" t="inlineStr">
        <is>
          <t>인도네시아</t>
        </is>
      </c>
      <c r="U6" s="439" t="n"/>
      <c r="V6" s="1083" t="n"/>
      <c r="W6" s="908" t="inlineStr">
        <is>
          <t>필리핀</t>
        </is>
      </c>
      <c r="X6" s="439" t="n"/>
      <c r="Y6" s="439" t="n"/>
      <c r="Z6" s="808" t="inlineStr">
        <is>
          <t>태국</t>
        </is>
      </c>
      <c r="AA6" s="439" t="n"/>
      <c r="AB6" s="1083" t="n"/>
      <c r="AC6" s="900" t="inlineStr">
        <is>
          <t>우즈베키스탄</t>
        </is>
      </c>
      <c r="AD6" s="439" t="n"/>
      <c r="AE6" s="1083" t="n"/>
      <c r="AF6" s="809" t="inlineStr">
        <is>
          <t>스리랑카</t>
        </is>
      </c>
      <c r="AG6" s="439" t="n"/>
      <c r="AH6" s="1083" t="n"/>
      <c r="AI6" s="1278" t="inlineStr">
        <is>
          <t>기타 국가</t>
        </is>
      </c>
      <c r="AJ6" s="439" t="n"/>
      <c r="AK6" s="1111" t="n"/>
      <c r="AL6" s="1279" t="inlineStr">
        <is>
          <t>Year</t>
        </is>
      </c>
    </row>
    <row r="7" ht="18" customHeight="1" s="428">
      <c r="A7" s="1041" t="n"/>
      <c r="B7" s="828" t="inlineStr">
        <is>
          <t>Total</t>
        </is>
      </c>
      <c r="C7" s="1091" t="n"/>
      <c r="D7" s="1047" t="n"/>
      <c r="E7" s="898" t="inlineStr">
        <is>
          <t>China</t>
        </is>
      </c>
      <c r="F7" s="1091" t="n"/>
      <c r="G7" s="1047" t="n"/>
      <c r="H7" s="1280" t="inlineStr">
        <is>
          <t>United States</t>
        </is>
      </c>
      <c r="I7" s="1091" t="n"/>
      <c r="J7" s="1047" t="n"/>
      <c r="K7" s="1280" t="inlineStr">
        <is>
          <t>Vietnam</t>
        </is>
      </c>
      <c r="L7" s="1091" t="n"/>
      <c r="M7" s="1047" t="n"/>
      <c r="N7" s="1280" t="inlineStr">
        <is>
          <t>Japan</t>
        </is>
      </c>
      <c r="O7" s="1091" t="n"/>
      <c r="P7" s="1047" t="n"/>
      <c r="Q7" s="1280" t="inlineStr">
        <is>
          <t>United Kingdom</t>
        </is>
      </c>
      <c r="R7" s="1091" t="n"/>
      <c r="S7" s="1047" t="n"/>
      <c r="T7" s="898" t="inlineStr">
        <is>
          <t>Indonesia</t>
        </is>
      </c>
      <c r="U7" s="1091" t="n"/>
      <c r="V7" s="1047" t="n"/>
      <c r="W7" s="1281" t="inlineStr">
        <is>
          <t>Philippines</t>
        </is>
      </c>
      <c r="X7" s="1091" t="n"/>
      <c r="Y7" s="1091" t="n"/>
      <c r="Z7" s="1280" t="inlineStr">
        <is>
          <t>Thailand</t>
        </is>
      </c>
      <c r="AA7" s="1091" t="n"/>
      <c r="AB7" s="1047" t="n"/>
      <c r="AC7" s="898" t="inlineStr">
        <is>
          <t>Uzbekistan</t>
        </is>
      </c>
      <c r="AD7" s="1091" t="n"/>
      <c r="AE7" s="1047" t="n"/>
      <c r="AF7" s="1280" t="inlineStr">
        <is>
          <t>Sri Lanka</t>
        </is>
      </c>
      <c r="AG7" s="1091" t="n"/>
      <c r="AH7" s="1047" t="n"/>
      <c r="AI7" s="575" t="inlineStr">
        <is>
          <t>Others</t>
        </is>
      </c>
      <c r="AJ7" s="1091" t="n"/>
      <c r="AK7" s="1139" t="n"/>
      <c r="AL7" s="1045" t="n"/>
    </row>
    <row r="8" ht="18" customHeight="1" s="428">
      <c r="A8" s="1041" t="n"/>
      <c r="B8" s="895" t="n"/>
      <c r="C8" s="1209" t="inlineStr">
        <is>
          <t>남
Male</t>
        </is>
      </c>
      <c r="D8" s="1209" t="inlineStr">
        <is>
          <t>여
Female</t>
        </is>
      </c>
      <c r="E8" s="896" t="n"/>
      <c r="F8" s="1209" t="inlineStr">
        <is>
          <t>남
Male</t>
        </is>
      </c>
      <c r="G8" s="1209" t="inlineStr">
        <is>
          <t>여
Female</t>
        </is>
      </c>
      <c r="H8" s="896" t="n"/>
      <c r="I8" s="1209" t="inlineStr">
        <is>
          <t>남
Male</t>
        </is>
      </c>
      <c r="J8" s="1209" t="inlineStr">
        <is>
          <t>여
Female</t>
        </is>
      </c>
      <c r="K8" s="896" t="n"/>
      <c r="L8" s="1209" t="inlineStr">
        <is>
          <t>남
Male</t>
        </is>
      </c>
      <c r="M8" s="1209" t="inlineStr">
        <is>
          <t>여
Female</t>
        </is>
      </c>
      <c r="N8" s="896" t="n"/>
      <c r="O8" s="1209" t="inlineStr">
        <is>
          <t>남
Male</t>
        </is>
      </c>
      <c r="P8" s="1209" t="inlineStr">
        <is>
          <t>여
Female</t>
        </is>
      </c>
      <c r="Q8" s="896" t="n"/>
      <c r="R8" s="1209" t="inlineStr">
        <is>
          <t>남
Male</t>
        </is>
      </c>
      <c r="S8" s="1209" t="inlineStr">
        <is>
          <t>여
Female</t>
        </is>
      </c>
      <c r="T8" s="907" t="n"/>
      <c r="U8" s="1209" t="inlineStr">
        <is>
          <t>남
Male</t>
        </is>
      </c>
      <c r="V8" s="1209" t="inlineStr">
        <is>
          <t>여
Female</t>
        </is>
      </c>
      <c r="W8" s="896" t="n"/>
      <c r="X8" s="1209" t="inlineStr">
        <is>
          <t>남
Male</t>
        </is>
      </c>
      <c r="Y8" s="1282" t="inlineStr">
        <is>
          <t>여
Female</t>
        </is>
      </c>
      <c r="Z8" s="896" t="n"/>
      <c r="AA8" s="1209" t="inlineStr">
        <is>
          <t>남
Male</t>
        </is>
      </c>
      <c r="AB8" s="1209" t="inlineStr">
        <is>
          <t>여
Female</t>
        </is>
      </c>
      <c r="AC8" s="907" t="n"/>
      <c r="AD8" s="1209" t="inlineStr">
        <is>
          <t>남
Male</t>
        </is>
      </c>
      <c r="AE8" s="1209" t="inlineStr">
        <is>
          <t>여
Female</t>
        </is>
      </c>
      <c r="AF8" s="896" t="n"/>
      <c r="AG8" s="1209" t="inlineStr">
        <is>
          <t>남
Male</t>
        </is>
      </c>
      <c r="AH8" s="1209" t="inlineStr">
        <is>
          <t>여
Female</t>
        </is>
      </c>
      <c r="AI8" s="896" t="n"/>
      <c r="AJ8" s="1209" t="inlineStr">
        <is>
          <t>남
Male</t>
        </is>
      </c>
      <c r="AK8" s="1283" t="inlineStr">
        <is>
          <t>여
Female</t>
        </is>
      </c>
      <c r="AL8" s="1045" t="n"/>
    </row>
    <row r="9" ht="18" customHeight="1" s="428">
      <c r="A9" s="1046" t="n"/>
      <c r="B9" s="1097" t="n"/>
      <c r="C9" s="1050" t="n"/>
      <c r="D9" s="1050" t="n"/>
      <c r="E9" s="1050" t="n"/>
      <c r="F9" s="1050" t="n"/>
      <c r="G9" s="1050" t="n"/>
      <c r="H9" s="1050" t="n"/>
      <c r="I9" s="1050" t="n"/>
      <c r="J9" s="1050" t="n"/>
      <c r="K9" s="1050" t="n"/>
      <c r="L9" s="1050" t="n"/>
      <c r="M9" s="1050" t="n"/>
      <c r="N9" s="1050" t="n"/>
      <c r="O9" s="1050" t="n"/>
      <c r="P9" s="1050" t="n"/>
      <c r="Q9" s="1050" t="n"/>
      <c r="R9" s="1050" t="n"/>
      <c r="S9" s="1050" t="n"/>
      <c r="T9" s="1049" t="n"/>
      <c r="U9" s="1050" t="n"/>
      <c r="V9" s="1050" t="n"/>
      <c r="W9" s="1050" t="n"/>
      <c r="X9" s="1050" t="n"/>
      <c r="Y9" s="1048" t="n"/>
      <c r="Z9" s="1050" t="n"/>
      <c r="AA9" s="1050" t="n"/>
      <c r="AB9" s="1050" t="n"/>
      <c r="AC9" s="1049" t="n"/>
      <c r="AD9" s="1050" t="n"/>
      <c r="AE9" s="1050" t="n"/>
      <c r="AF9" s="1050" t="n"/>
      <c r="AG9" s="1050" t="n"/>
      <c r="AH9" s="1050" t="n"/>
      <c r="AI9" s="1050" t="n"/>
      <c r="AJ9" s="1050" t="n"/>
      <c r="AK9" s="1146" t="n"/>
      <c r="AL9" s="1051" t="n"/>
    </row>
    <row r="10" ht="48" customHeight="1" s="428">
      <c r="A10" s="107" t="n">
        <v>2020</v>
      </c>
      <c r="B10" s="1284" t="n">
        <v>1530</v>
      </c>
      <c r="C10" s="1192" t="n">
        <v>1232</v>
      </c>
      <c r="D10" s="1192" t="n">
        <v>298</v>
      </c>
      <c r="E10" s="1195" t="n">
        <v>120</v>
      </c>
      <c r="F10" s="1285" t="n">
        <v>56</v>
      </c>
      <c r="G10" s="1285" t="n">
        <v>64</v>
      </c>
      <c r="H10" s="1195" t="n">
        <v>2</v>
      </c>
      <c r="I10" s="1195" t="n">
        <v>1</v>
      </c>
      <c r="J10" s="1195" t="n">
        <v>1</v>
      </c>
      <c r="K10" s="1195" t="n">
        <v>318</v>
      </c>
      <c r="L10" s="1195" t="n">
        <v>195</v>
      </c>
      <c r="M10" s="1195" t="n">
        <v>123</v>
      </c>
      <c r="N10" s="1192" t="n">
        <v>6</v>
      </c>
      <c r="O10" s="1195" t="n">
        <v>1</v>
      </c>
      <c r="P10" s="1195" t="n">
        <v>5</v>
      </c>
      <c r="Q10" s="1195" t="n">
        <v>0</v>
      </c>
      <c r="R10" s="1195" t="n">
        <v>0</v>
      </c>
      <c r="S10" s="1195" t="n">
        <v>0</v>
      </c>
      <c r="T10" s="1195" t="n">
        <v>291</v>
      </c>
      <c r="U10" s="1195" t="n">
        <v>267</v>
      </c>
      <c r="V10" s="1195" t="n">
        <v>24</v>
      </c>
      <c r="W10" s="1195" t="n">
        <v>74</v>
      </c>
      <c r="X10" s="1195" t="n">
        <v>60</v>
      </c>
      <c r="Y10" s="1195" t="n">
        <v>14</v>
      </c>
      <c r="Z10" s="1195" t="n">
        <v>60</v>
      </c>
      <c r="AA10" s="1195" t="n">
        <v>48</v>
      </c>
      <c r="AB10" s="1195" t="n">
        <v>12</v>
      </c>
      <c r="AC10" s="1195" t="n">
        <v>122</v>
      </c>
      <c r="AD10" s="1195" t="n">
        <v>102</v>
      </c>
      <c r="AE10" s="1195" t="n">
        <v>20</v>
      </c>
      <c r="AF10" s="1195" t="n">
        <v>85</v>
      </c>
      <c r="AG10" s="1195" t="n">
        <v>85</v>
      </c>
      <c r="AH10" s="1195" t="n">
        <v>0</v>
      </c>
      <c r="AI10" s="1195" t="n">
        <v>452</v>
      </c>
      <c r="AJ10" s="1195" t="n">
        <v>417</v>
      </c>
      <c r="AK10" s="1286" t="n">
        <v>35</v>
      </c>
      <c r="AL10" s="107" t="n">
        <v>2020</v>
      </c>
    </row>
    <row r="11" ht="48" customHeight="1" s="428">
      <c r="A11" s="107" t="n">
        <v>2021</v>
      </c>
      <c r="B11" s="1284">
        <f>SUM(C11:D11)</f>
        <v/>
      </c>
      <c r="C11" s="1192">
        <f>SUM(F11,I11,L11,O11,R11,U11,X11,AA11,AD11,AG11,AJ11)</f>
        <v/>
      </c>
      <c r="D11" s="1192">
        <f>SUM(G11,J11,M11,P11,S11,V11,Y11,AB11,AE11,AH11,AK11)</f>
        <v/>
      </c>
      <c r="E11" s="1195">
        <f>SUM(F11:G11)</f>
        <v/>
      </c>
      <c r="F11" s="1287" t="n">
        <v>50</v>
      </c>
      <c r="G11" s="1287" t="n">
        <v>50</v>
      </c>
      <c r="H11" s="1288">
        <f>SUM(I11:J11)</f>
        <v/>
      </c>
      <c r="I11" s="1288" t="n">
        <v>1</v>
      </c>
      <c r="J11" s="1288" t="n">
        <v>0</v>
      </c>
      <c r="K11" s="1288">
        <f>SUM(L11:M11)</f>
        <v/>
      </c>
      <c r="L11" s="1288" t="n">
        <v>193</v>
      </c>
      <c r="M11" s="1288" t="n">
        <v>110</v>
      </c>
      <c r="N11" s="1288">
        <f>SUM(O11:P11)</f>
        <v/>
      </c>
      <c r="O11" s="1288" t="n">
        <v>2</v>
      </c>
      <c r="P11" s="1288" t="n">
        <v>7</v>
      </c>
      <c r="Q11" s="1288">
        <f>SUM(R11:S11)</f>
        <v/>
      </c>
      <c r="R11" s="1288" t="n">
        <v>0</v>
      </c>
      <c r="S11" s="1288" t="n">
        <v>1</v>
      </c>
      <c r="T11" s="1288">
        <f>SUM(U11:V11)</f>
        <v/>
      </c>
      <c r="U11" s="1288" t="n">
        <v>220</v>
      </c>
      <c r="V11" s="1288" t="n">
        <v>17</v>
      </c>
      <c r="W11" s="1288">
        <f>SUM(X11:Y11)</f>
        <v/>
      </c>
      <c r="X11" s="1288" t="n">
        <v>62</v>
      </c>
      <c r="Y11" s="1288" t="n">
        <v>14</v>
      </c>
      <c r="Z11" s="1288">
        <f>SUM(AA11:AB11)</f>
        <v/>
      </c>
      <c r="AA11" s="1288" t="n">
        <v>53</v>
      </c>
      <c r="AB11" s="1288" t="n">
        <v>12</v>
      </c>
      <c r="AC11" s="1288">
        <f>SUM(AD11:AE11)</f>
        <v/>
      </c>
      <c r="AD11" s="1288" t="n">
        <v>87</v>
      </c>
      <c r="AE11" s="1288" t="n">
        <v>17</v>
      </c>
      <c r="AF11" s="1288">
        <f>SUM(AG11:AH11)</f>
        <v/>
      </c>
      <c r="AG11" s="1288" t="n">
        <v>77</v>
      </c>
      <c r="AH11" s="1288" t="n">
        <v>0</v>
      </c>
      <c r="AI11" s="1288">
        <f>SUM(AJ11:AK11)</f>
        <v/>
      </c>
      <c r="AJ11" s="1288" t="n">
        <v>364</v>
      </c>
      <c r="AK11" s="1289" t="n">
        <v>38</v>
      </c>
      <c r="AL11" s="107" t="n">
        <v>2021</v>
      </c>
    </row>
    <row r="12" ht="48" customHeight="1" s="428">
      <c r="A12" s="107" t="n">
        <v>2022</v>
      </c>
      <c r="B12" s="1284" t="n">
        <v>1569</v>
      </c>
      <c r="C12" s="1192" t="n">
        <v>1302</v>
      </c>
      <c r="D12" s="1192" t="n">
        <v>267</v>
      </c>
      <c r="E12" s="1195" t="n">
        <v>100</v>
      </c>
      <c r="F12" s="1287" t="n">
        <v>48</v>
      </c>
      <c r="G12" s="1287" t="n">
        <v>52</v>
      </c>
      <c r="H12" s="1288" t="n">
        <v>1</v>
      </c>
      <c r="I12" s="1288" t="n">
        <v>0</v>
      </c>
      <c r="J12" s="1288" t="n">
        <v>1</v>
      </c>
      <c r="K12" s="1288" t="n">
        <v>311</v>
      </c>
      <c r="L12" s="1288" t="n">
        <v>206</v>
      </c>
      <c r="M12" s="1288" t="n">
        <v>105</v>
      </c>
      <c r="N12" s="1288" t="n">
        <v>9</v>
      </c>
      <c r="O12" s="1288" t="n">
        <v>2</v>
      </c>
      <c r="P12" s="1288" t="n">
        <v>7</v>
      </c>
      <c r="Q12" s="1288" t="n">
        <v>0</v>
      </c>
      <c r="R12" s="1288" t="n">
        <v>0</v>
      </c>
      <c r="S12" s="1288" t="n">
        <v>0</v>
      </c>
      <c r="T12" s="1288" t="n">
        <v>294</v>
      </c>
      <c r="U12" s="1288" t="n">
        <v>281</v>
      </c>
      <c r="V12" s="1288" t="n">
        <v>13</v>
      </c>
      <c r="W12" s="1288" t="n">
        <v>81</v>
      </c>
      <c r="X12" s="1288" t="n">
        <v>69</v>
      </c>
      <c r="Y12" s="1288" t="n">
        <v>12</v>
      </c>
      <c r="Z12" s="1288" t="n">
        <v>64</v>
      </c>
      <c r="AA12" s="1288" t="n">
        <v>51</v>
      </c>
      <c r="AB12" s="1288" t="n">
        <v>13</v>
      </c>
      <c r="AC12" s="1288" t="n">
        <v>114</v>
      </c>
      <c r="AD12" s="1288" t="n">
        <v>96</v>
      </c>
      <c r="AE12" s="1288" t="n">
        <v>18</v>
      </c>
      <c r="AF12" s="1288" t="n">
        <v>96</v>
      </c>
      <c r="AG12" s="1288" t="n">
        <v>96</v>
      </c>
      <c r="AH12" s="1288" t="n">
        <v>0</v>
      </c>
      <c r="AI12" s="1288" t="n">
        <v>499</v>
      </c>
      <c r="AJ12" s="1288" t="n">
        <v>453</v>
      </c>
      <c r="AK12" s="1289" t="n">
        <v>46</v>
      </c>
      <c r="AL12" s="107" t="n">
        <v>2022</v>
      </c>
    </row>
    <row r="13" ht="48" customFormat="1" customHeight="1" s="615">
      <c r="A13" s="614" t="n">
        <v>2023</v>
      </c>
      <c r="B13" s="1290">
        <f>SUM(C13:D13)</f>
        <v/>
      </c>
      <c r="C13" s="1288">
        <f>SUM(F13,I13,L13,O13,R13,U13,X13,AA13,AD13,AG13,AJ13)</f>
        <v/>
      </c>
      <c r="D13" s="1288">
        <f>SUM(G13,J13,M13,P13,S13,V13,Y13,AB13,AE13,AH13,AK13)</f>
        <v/>
      </c>
      <c r="E13" s="1288">
        <f>SUM(F13:G13)</f>
        <v/>
      </c>
      <c r="F13" s="1287" t="n">
        <v>46</v>
      </c>
      <c r="G13" s="1287" t="n">
        <v>49</v>
      </c>
      <c r="H13" s="1288">
        <f>SUM(I13:J13)</f>
        <v/>
      </c>
      <c r="I13" s="1288" t="n">
        <v>0</v>
      </c>
      <c r="J13" s="1288" t="n">
        <v>0</v>
      </c>
      <c r="K13" s="1288">
        <f>SUM(L13:M13)</f>
        <v/>
      </c>
      <c r="L13" s="1288" t="n">
        <v>221</v>
      </c>
      <c r="M13" s="1288" t="n">
        <v>116</v>
      </c>
      <c r="N13" s="1288">
        <f>SUM(O13:P13)</f>
        <v/>
      </c>
      <c r="O13" s="1288" t="n">
        <v>2</v>
      </c>
      <c r="P13" s="1288" t="n">
        <v>8</v>
      </c>
      <c r="Q13" s="1288">
        <f>SUM(R13:S13)</f>
        <v/>
      </c>
      <c r="R13" s="1288" t="n">
        <v>0</v>
      </c>
      <c r="S13" s="1288" t="n">
        <v>0</v>
      </c>
      <c r="T13" s="1288">
        <f>SUM(U13:V13)</f>
        <v/>
      </c>
      <c r="U13" s="1288" t="n">
        <v>354</v>
      </c>
      <c r="V13" s="1288" t="n">
        <v>12</v>
      </c>
      <c r="W13" s="1288">
        <f>SUM(X13:Y13)</f>
        <v/>
      </c>
      <c r="X13" s="1288" t="n">
        <v>98</v>
      </c>
      <c r="Y13" s="1288" t="n">
        <v>47</v>
      </c>
      <c r="Z13" s="1288">
        <f>SUM(AA13:AB13)</f>
        <v/>
      </c>
      <c r="AA13" s="1288" t="n">
        <v>53</v>
      </c>
      <c r="AB13" s="1288" t="n">
        <v>14</v>
      </c>
      <c r="AC13" s="1288">
        <f>SUM(AD13:AE13)</f>
        <v/>
      </c>
      <c r="AD13" s="1288" t="n">
        <v>87</v>
      </c>
      <c r="AE13" s="1288" t="n">
        <v>19</v>
      </c>
      <c r="AF13" s="1288">
        <f>SUM(AG13:AH13)</f>
        <v/>
      </c>
      <c r="AG13" s="1288" t="n">
        <v>113</v>
      </c>
      <c r="AH13" s="1288" t="n">
        <v>2</v>
      </c>
      <c r="AI13" s="1288">
        <f>SUM(AJ13:AK13)</f>
        <v/>
      </c>
      <c r="AJ13" s="1288" t="n">
        <v>587</v>
      </c>
      <c r="AK13" s="1289" t="n">
        <v>74</v>
      </c>
      <c r="AL13" s="614" t="n">
        <v>2023</v>
      </c>
    </row>
    <row r="14" ht="48" customHeight="1" s="428" thickBot="1">
      <c r="A14" s="583" t="n">
        <v>2024</v>
      </c>
      <c r="B14" s="1291">
        <f>SUM(C14:D14)</f>
        <v/>
      </c>
      <c r="C14" s="1193">
        <f>SUM(F14,I14,L14,O14,R14,U14,X14,AA14,AD14,AG14,AJ14)</f>
        <v/>
      </c>
      <c r="D14" s="1193">
        <f>SUM(G14,J14,M14,P14,S14,V14,Y14,AB14,AE14,AH14,AK14)</f>
        <v/>
      </c>
      <c r="E14" s="1292">
        <f>SUM(F14:G14)</f>
        <v/>
      </c>
      <c r="F14" s="1293" t="n">
        <v>53</v>
      </c>
      <c r="G14" s="1293" t="n">
        <v>60</v>
      </c>
      <c r="H14" s="1292">
        <f>SUM(I14:J14)</f>
        <v/>
      </c>
      <c r="I14" s="1294" t="n">
        <v>1</v>
      </c>
      <c r="J14" s="1294" t="n">
        <v>0</v>
      </c>
      <c r="K14" s="1292">
        <f>SUM(L14:M14)</f>
        <v/>
      </c>
      <c r="L14" s="1294" t="n">
        <v>279</v>
      </c>
      <c r="M14" s="1294" t="n">
        <v>162</v>
      </c>
      <c r="N14" s="1193">
        <f>SUM(O14:P14)</f>
        <v/>
      </c>
      <c r="O14" s="1294" t="n">
        <v>2</v>
      </c>
      <c r="P14" s="1294" t="n">
        <v>8</v>
      </c>
      <c r="Q14" s="1292">
        <f>SUM(R14:S14)</f>
        <v/>
      </c>
      <c r="R14" s="1294" t="n">
        <v>0</v>
      </c>
      <c r="S14" s="1294" t="n">
        <v>0</v>
      </c>
      <c r="T14" s="1292">
        <f>SUM(U14:V14)</f>
        <v/>
      </c>
      <c r="U14" s="1294" t="n">
        <v>393</v>
      </c>
      <c r="V14" s="1294" t="n">
        <v>14</v>
      </c>
      <c r="W14" s="1295">
        <f>SUM(X14:Y14)</f>
        <v/>
      </c>
      <c r="X14" s="1294" t="n">
        <v>108</v>
      </c>
      <c r="Y14" s="1296" t="n">
        <v>83</v>
      </c>
      <c r="Z14" s="1292">
        <f>SUM(AA14:AB14)</f>
        <v/>
      </c>
      <c r="AA14" s="1294" t="n">
        <v>62</v>
      </c>
      <c r="AB14" s="1294" t="n">
        <v>9</v>
      </c>
      <c r="AC14" s="1292">
        <f>SUM(AD14:AE14)</f>
        <v/>
      </c>
      <c r="AD14" s="1294" t="n">
        <v>82</v>
      </c>
      <c r="AE14" s="1294" t="n">
        <v>20</v>
      </c>
      <c r="AF14" s="1292">
        <f>SUM(AG14:AH14)</f>
        <v/>
      </c>
      <c r="AG14" s="1294" t="n">
        <v>139</v>
      </c>
      <c r="AH14" s="1294" t="n">
        <v>4</v>
      </c>
      <c r="AI14" s="1295">
        <f>SUM(AJ14:AK14)</f>
        <v/>
      </c>
      <c r="AJ14" s="1294" t="n">
        <v>631</v>
      </c>
      <c r="AK14" s="1297" t="n">
        <v>104</v>
      </c>
      <c r="AL14" s="583" t="n">
        <v>2024</v>
      </c>
    </row>
    <row r="15" ht="30" customHeight="1" s="428">
      <c r="A15" s="893" t="inlineStr">
        <is>
          <t>자료 : 투자유치과,『체류외국인통계』
주 : 2018년 자료부터 '중국'에 한국계 중국인 수치 포함</t>
        </is>
      </c>
      <c r="B15" s="439" t="n"/>
      <c r="C15" s="439" t="n"/>
      <c r="D15" s="439" t="n"/>
      <c r="E15" s="439" t="n"/>
      <c r="F15" s="1259" t="n"/>
      <c r="G15" s="49" t="n"/>
      <c r="H15" s="1259" t="n"/>
      <c r="I15" s="1259" t="n"/>
      <c r="J15" s="1259" t="n"/>
      <c r="K15" s="1259" t="n"/>
      <c r="L15" s="1259" t="n"/>
      <c r="M15" s="1298" t="n"/>
      <c r="N15" s="1298" t="n"/>
      <c r="O15" s="1259" t="n"/>
      <c r="P15" s="1259" t="n"/>
      <c r="Q15" s="1259" t="n"/>
      <c r="R15" s="1259" t="n"/>
      <c r="S15" s="1259" t="n"/>
      <c r="T15" s="1299" t="n"/>
      <c r="U15" s="1260" t="n"/>
      <c r="V15" s="1260" t="n"/>
      <c r="W15" s="1299" t="n"/>
      <c r="X15" s="1260" t="n"/>
      <c r="Y15" s="1260" t="n"/>
      <c r="Z15" s="1260" t="n"/>
      <c r="AA15" s="1260" t="n"/>
      <c r="AB15" s="1260" t="n"/>
      <c r="AC15" s="1259" t="n"/>
      <c r="AD15" s="1259" t="n"/>
      <c r="AE15" s="1259" t="n"/>
      <c r="AF15" s="1260" t="n"/>
      <c r="AG15" s="1260" t="n"/>
      <c r="AH15" s="1260" t="n"/>
      <c r="AI15" s="1260" t="n"/>
      <c r="AJ15" s="1260" t="n"/>
      <c r="AK15" s="1260" t="n"/>
      <c r="AL15" s="439" t="n"/>
    </row>
  </sheetData>
  <mergeCells count="65">
    <mergeCell ref="E8:E9"/>
    <mergeCell ref="AH8:AH9"/>
    <mergeCell ref="G8:G9"/>
    <mergeCell ref="A15:E15"/>
    <mergeCell ref="AJ8:AJ9"/>
    <mergeCell ref="AF6:AH6"/>
    <mergeCell ref="Q8:Q9"/>
    <mergeCell ref="AC8:AC9"/>
    <mergeCell ref="S8:S9"/>
    <mergeCell ref="B8:B9"/>
    <mergeCell ref="W7:Y7"/>
    <mergeCell ref="H7:J7"/>
    <mergeCell ref="E6:G6"/>
    <mergeCell ref="Q6:S6"/>
    <mergeCell ref="AI7:AK7"/>
    <mergeCell ref="AE8:AE9"/>
    <mergeCell ref="F8:F9"/>
    <mergeCell ref="L8:L9"/>
    <mergeCell ref="N8:N9"/>
    <mergeCell ref="A6:A9"/>
    <mergeCell ref="Z8:Z9"/>
    <mergeCell ref="P8:P9"/>
    <mergeCell ref="AB8:AB9"/>
    <mergeCell ref="T8:T9"/>
    <mergeCell ref="T7:V7"/>
    <mergeCell ref="AC6:AE6"/>
    <mergeCell ref="B6:D6"/>
    <mergeCell ref="E7:G7"/>
    <mergeCell ref="N6:P6"/>
    <mergeCell ref="T6:V6"/>
    <mergeCell ref="K7:M7"/>
    <mergeCell ref="AF7:AH7"/>
    <mergeCell ref="C8:C9"/>
    <mergeCell ref="I8:I9"/>
    <mergeCell ref="AI6:AK6"/>
    <mergeCell ref="U8:U9"/>
    <mergeCell ref="K8:K9"/>
    <mergeCell ref="K6:M6"/>
    <mergeCell ref="W8:W9"/>
    <mergeCell ref="M8:M9"/>
    <mergeCell ref="AF8:AF9"/>
    <mergeCell ref="D8:D9"/>
    <mergeCell ref="O8:O9"/>
    <mergeCell ref="AG8:AG9"/>
    <mergeCell ref="A3:AL3"/>
    <mergeCell ref="AI8:AI9"/>
    <mergeCell ref="Q7:S7"/>
    <mergeCell ref="B7:D7"/>
    <mergeCell ref="Z6:AB6"/>
    <mergeCell ref="AC7:AE7"/>
    <mergeCell ref="N7:P7"/>
    <mergeCell ref="W6:Y6"/>
    <mergeCell ref="Y8:Y9"/>
    <mergeCell ref="H8:H9"/>
    <mergeCell ref="AK8:AK9"/>
    <mergeCell ref="J8:J9"/>
    <mergeCell ref="AA8:AA9"/>
    <mergeCell ref="V8:V9"/>
    <mergeCell ref="R8:R9"/>
    <mergeCell ref="X8:X9"/>
    <mergeCell ref="AD8:AD9"/>
    <mergeCell ref="A4:AL4"/>
    <mergeCell ref="Z7:AB7"/>
    <mergeCell ref="AL6:AL9"/>
    <mergeCell ref="H6:J6"/>
  </mergeCells>
  <pageMargins left="0.75" right="0.75" top="1" bottom="1" header="0.5" footer="0.5"/>
  <pageSetup orientation="portrait" paperSize="9" scale="26"/>
</worksheet>
</file>

<file path=xl/worksheets/sheet12.xml><?xml version="1.0" encoding="utf-8"?>
<worksheet xmlns="http://schemas.openxmlformats.org/spreadsheetml/2006/main">
  <sheetPr codeName="Sheet13">
    <outlinePr summaryBelow="1" summaryRight="1"/>
    <pageSetUpPr/>
  </sheetPr>
  <dimension ref="A1:C13"/>
  <sheetViews>
    <sheetView showGridLines="0" view="pageBreakPreview" zoomScaleNormal="100" workbookViewId="0">
      <selection activeCell="D14" sqref="D14"/>
    </sheetView>
  </sheetViews>
  <sheetFormatPr baseColWidth="8" defaultRowHeight="20.1" customHeight="1"/>
  <cols>
    <col width="12.77734375" customWidth="1" style="445" min="1" max="1"/>
    <col width="23.77734375" customWidth="1" style="445" min="2" max="3"/>
    <col width="8.88671875" customWidth="1" style="445" min="4" max="16384"/>
  </cols>
  <sheetData>
    <row r="1" ht="15" customFormat="1" customHeight="1" s="442">
      <c r="A1" s="463" t="inlineStr">
        <is>
          <t>Ⅲ. 인 구</t>
        </is>
      </c>
      <c r="B1" s="441" t="n"/>
      <c r="C1" s="141" t="inlineStr">
        <is>
          <t>Ⅲ. Population</t>
        </is>
      </c>
    </row>
    <row r="2" ht="15" customFormat="1" customHeight="1" s="262">
      <c r="A2" s="376" t="n"/>
      <c r="B2" s="261" t="n"/>
      <c r="C2" s="260" t="n"/>
    </row>
    <row r="3" ht="24.95" customHeight="1" s="428">
      <c r="A3" s="916" t="inlineStr">
        <is>
          <t>9. 외국인과의 혼인</t>
        </is>
      </c>
    </row>
    <row r="4" ht="24.95" customHeight="1" s="428">
      <c r="A4" s="916" t="inlineStr">
        <is>
          <t>9. Total Domestic and International Marriages</t>
        </is>
      </c>
    </row>
    <row r="5" ht="15" customFormat="1" customHeight="1" s="445" thickBot="1">
      <c r="A5" s="443" t="inlineStr">
        <is>
          <t>단위 : 건</t>
        </is>
      </c>
      <c r="B5" s="443" t="n"/>
      <c r="C5" s="444" t="inlineStr">
        <is>
          <t>Unit : case</t>
        </is>
      </c>
    </row>
    <row r="6" ht="43.5" customHeight="1" s="428">
      <c r="A6" s="263" t="inlineStr">
        <is>
          <t>연 별</t>
        </is>
      </c>
      <c r="B6" s="236" t="inlineStr">
        <is>
          <t>한국인 남편+외국인 아내
Korean bridegroom+Foreigner bride</t>
        </is>
      </c>
      <c r="C6" s="237" t="inlineStr">
        <is>
          <t>한국인 아내+외국인 남편
Korean bride+Foreigner bridegroom</t>
        </is>
      </c>
    </row>
    <row r="7" ht="43.5" customHeight="1" s="428">
      <c r="A7" s="116" t="n">
        <v>2020</v>
      </c>
      <c r="B7" s="1300" t="n">
        <v>3</v>
      </c>
      <c r="C7" s="1301" t="n">
        <v>1</v>
      </c>
    </row>
    <row r="8" ht="43.5" customHeight="1" s="428">
      <c r="A8" s="515" t="n">
        <v>2021</v>
      </c>
      <c r="B8" s="1302" t="n">
        <v>5</v>
      </c>
      <c r="C8" s="1303" t="n">
        <v>1</v>
      </c>
    </row>
    <row r="9" ht="43.5" customHeight="1" s="428">
      <c r="A9" s="116" t="n">
        <v>2022</v>
      </c>
      <c r="B9" s="1302" t="n">
        <v>10</v>
      </c>
      <c r="C9" s="1303" t="n">
        <v>1</v>
      </c>
    </row>
    <row r="10" ht="43.5" customFormat="1" customHeight="1" s="611">
      <c r="A10" s="610" t="n">
        <v>2023</v>
      </c>
      <c r="B10" s="1302" t="n">
        <v>10</v>
      </c>
      <c r="C10" s="1303" t="n">
        <v>1</v>
      </c>
    </row>
    <row r="11" ht="43.5" customHeight="1" s="428" thickBot="1">
      <c r="A11" s="120" t="n">
        <v>2024</v>
      </c>
      <c r="B11" s="1304" t="n">
        <v>14</v>
      </c>
      <c r="C11" s="1305" t="n">
        <v>1</v>
      </c>
    </row>
    <row r="12" ht="15" customHeight="1" s="428">
      <c r="A12" s="194" t="inlineStr">
        <is>
          <t>자료 : 통계청, 2009년 자료부터 수록</t>
        </is>
      </c>
      <c r="B12" s="194" t="n"/>
      <c r="C12" s="194" t="n"/>
    </row>
    <row r="13" ht="15" customHeight="1" s="428">
      <c r="A13" s="443" t="inlineStr">
        <is>
          <t>주 : '남편혼인건수'는 아내의 국적과 상관없는 남자의 전체 혼인건수, 아내 혼인건수도 마찬가지임</t>
        </is>
      </c>
      <c r="B13" s="443" t="n"/>
      <c r="C13" s="443" t="n"/>
    </row>
  </sheetData>
  <mergeCells count="2">
    <mergeCell ref="A4:C4"/>
    <mergeCell ref="A3:C3"/>
  </mergeCells>
  <pageMargins left="0.7480314960629921" right="0.7480314960629921" top="1.06" bottom="0.7480314960629921" header="0.5118110236220472" footer="0.3937007874015748"/>
  <pageSetup orientation="portrait" paperSize="9" scale="64" firstPageNumber="36" useFirstPageNumber="1"/>
</worksheet>
</file>

<file path=xl/worksheets/sheet13.xml><?xml version="1.0" encoding="utf-8"?>
<worksheet xmlns="http://schemas.openxmlformats.org/spreadsheetml/2006/main">
  <sheetPr codeName="Sheet16">
    <outlinePr summaryBelow="1" summaryRight="1"/>
    <pageSetUpPr/>
  </sheetPr>
  <dimension ref="A1:BJ17"/>
  <sheetViews>
    <sheetView showGridLines="0" view="pageBreakPreview" zoomScaleNormal="100" zoomScaleSheetLayoutView="100" workbookViewId="0">
      <selection activeCell="AD15" sqref="AD15"/>
    </sheetView>
  </sheetViews>
  <sheetFormatPr baseColWidth="8" defaultRowHeight="11.25"/>
  <cols>
    <col width="8.21875" customWidth="1" style="609" min="1" max="1"/>
    <col width="5.6640625" customWidth="1" style="609" min="2" max="2"/>
    <col width="5.5546875" customWidth="1" style="609" min="3" max="3"/>
    <col width="5.6640625" customWidth="1" style="609" min="4" max="4"/>
    <col width="4.6640625" customWidth="1" style="609" min="5" max="5"/>
    <col width="5.33203125" customWidth="1" style="609" min="6" max="6"/>
    <col width="5.88671875" customWidth="1" style="609" min="7" max="7"/>
    <col width="5" customWidth="1" style="609" min="8" max="9"/>
    <col width="5.5546875" customWidth="1" style="609" min="10" max="11"/>
    <col width="6.109375" customWidth="1" style="609" min="12" max="12"/>
    <col width="7.21875" customWidth="1" style="609" min="13" max="13"/>
    <col width="4.21875" customWidth="1" style="609" min="14" max="14"/>
    <col width="5.88671875" customWidth="1" style="609" min="15" max="16"/>
    <col width="4.109375" customWidth="1" style="609" min="17" max="17"/>
    <col width="4.5546875" customWidth="1" style="609" min="18" max="18"/>
    <col width="5.5546875" customWidth="1" style="609" min="19" max="19"/>
    <col width="4.88671875" customWidth="1" style="609" min="20" max="20"/>
    <col width="4.33203125" customWidth="1" style="609" min="21" max="21"/>
    <col width="5.21875" customWidth="1" style="609" min="22" max="25"/>
    <col width="4.44140625" bestFit="1" customWidth="1" style="609" min="26" max="26"/>
    <col width="4.5546875" customWidth="1" style="609" min="27" max="27"/>
    <col width="5.5546875" customWidth="1" style="609" min="28" max="28"/>
    <col width="5.44140625" customWidth="1" style="609" min="29" max="29"/>
    <col width="5.21875" customWidth="1" style="609" min="30" max="30"/>
    <col width="6.109375" customWidth="1" style="609" min="31" max="31"/>
    <col width="5.109375" customWidth="1" style="609" min="32" max="32"/>
    <col width="5" customWidth="1" style="609" min="33" max="33"/>
    <col width="5.33203125" customWidth="1" style="609" min="34" max="34"/>
    <col width="3.88671875" customWidth="1" style="609" min="35" max="35"/>
    <col width="5.109375" customWidth="1" style="609" min="36" max="36"/>
    <col width="5.6640625" customWidth="1" style="609" min="37" max="37"/>
    <col width="4.21875" customWidth="1" style="609" min="38" max="38"/>
    <col width="5.33203125" customWidth="1" style="609" min="39" max="39"/>
    <col width="5.6640625" customWidth="1" style="609" min="40" max="40"/>
    <col width="4.109375" customWidth="1" style="609" min="41" max="41"/>
    <col width="4.44140625" customWidth="1" style="609" min="42" max="42"/>
    <col width="5.44140625" customWidth="1" style="609" min="43" max="43"/>
    <col width="3.88671875" customWidth="1" style="609" min="44" max="44"/>
    <col width="4.33203125" customWidth="1" style="609" min="45" max="45"/>
    <col width="5.44140625" customWidth="1" style="609" min="46" max="49"/>
    <col width="4.109375" customWidth="1" style="609" min="50" max="50"/>
    <col width="4.77734375" customWidth="1" style="609" min="51" max="51"/>
    <col width="5.33203125" customWidth="1" style="609" min="52" max="52"/>
    <col width="3.88671875" customWidth="1" style="609" min="53" max="53"/>
    <col width="5.109375" customWidth="1" style="609" min="54" max="54"/>
    <col width="5.88671875" customWidth="1" style="609" min="55" max="55"/>
    <col width="5.5546875" customWidth="1" style="609" min="56" max="56"/>
    <col width="5" customWidth="1" style="609" min="57" max="57"/>
    <col width="5.44140625" customWidth="1" style="609" min="58" max="58"/>
    <col width="4.77734375" customWidth="1" style="609" min="59" max="59"/>
    <col width="5.109375" customWidth="1" style="609" min="60" max="60"/>
    <col width="5.77734375" customWidth="1" style="609" min="61" max="61"/>
    <col width="8.88671875" customWidth="1" style="609" min="62" max="16384"/>
  </cols>
  <sheetData>
    <row r="1" ht="15" customFormat="1" customHeight="1" s="450">
      <c r="A1" s="385" t="inlineStr">
        <is>
          <t>Ⅲ. 인 구</t>
        </is>
      </c>
      <c r="B1" s="385" t="n"/>
      <c r="C1" s="1325" t="n"/>
      <c r="D1" s="1326" t="n"/>
      <c r="E1" s="1325" t="n"/>
      <c r="G1" s="451" t="n"/>
      <c r="H1" s="451" t="n"/>
      <c r="I1" s="1325" t="n"/>
      <c r="J1" s="453" t="n"/>
      <c r="K1" s="385" t="n"/>
      <c r="M1" s="1326" t="n"/>
      <c r="N1" s="1326" t="n"/>
      <c r="O1" s="1326" t="n"/>
      <c r="P1" s="453" t="n"/>
      <c r="Q1" s="385" t="n"/>
      <c r="R1" s="1325" t="n"/>
      <c r="S1" s="1326" t="n"/>
      <c r="T1" s="1325" t="n"/>
      <c r="U1" s="1326" t="n"/>
      <c r="V1" s="1326" t="n"/>
      <c r="W1" s="1326" t="n"/>
      <c r="X1" s="1326" t="n"/>
      <c r="Y1" s="1326" t="n"/>
      <c r="Z1" s="1326" t="n"/>
      <c r="AA1" s="1326" t="n"/>
      <c r="AB1" s="1326" t="n"/>
      <c r="AC1" s="1325" t="n"/>
      <c r="AG1" s="1326" t="n"/>
      <c r="AH1" s="453" t="n"/>
      <c r="AI1" s="385" t="n"/>
      <c r="AJ1" s="453" t="n"/>
      <c r="BI1" s="453" t="inlineStr">
        <is>
          <t xml:space="preserve">Ⅲ. Population </t>
        </is>
      </c>
    </row>
    <row r="2" ht="15" customFormat="1" customHeight="1" s="241">
      <c r="A2" s="238" t="n"/>
      <c r="B2" s="238" t="n"/>
      <c r="C2" s="1327" t="n"/>
      <c r="D2" s="1328" t="n"/>
      <c r="E2" s="1327" t="n"/>
      <c r="G2" s="242" t="n"/>
      <c r="H2" s="242" t="n"/>
      <c r="I2" s="1327" t="n"/>
      <c r="J2" s="244" t="n"/>
      <c r="K2" s="238" t="n"/>
      <c r="M2" s="1328" t="n"/>
      <c r="N2" s="1328" t="n"/>
      <c r="O2" s="1328" t="n"/>
      <c r="P2" s="244" t="n"/>
      <c r="Q2" s="238" t="n"/>
      <c r="R2" s="1327" t="n"/>
      <c r="S2" s="1328" t="n"/>
      <c r="T2" s="1327" t="n"/>
      <c r="U2" s="1328" t="n"/>
      <c r="V2" s="1328" t="n"/>
      <c r="W2" s="1328" t="n"/>
      <c r="X2" s="1328" t="n"/>
      <c r="Y2" s="1328" t="n"/>
      <c r="Z2" s="1328" t="n"/>
      <c r="AA2" s="1328" t="n"/>
      <c r="AB2" s="1328" t="n"/>
      <c r="AC2" s="1327" t="n"/>
      <c r="AG2" s="1328" t="n"/>
      <c r="AH2" s="244" t="n"/>
      <c r="AI2" s="238" t="n"/>
      <c r="AJ2" s="244" t="n"/>
      <c r="BI2" s="244" t="n"/>
    </row>
    <row r="3" ht="24.95" customFormat="1" customHeight="1" s="948">
      <c r="A3" s="948" t="inlineStr">
        <is>
          <t>10. 사망원인별 사망</t>
        </is>
      </c>
      <c r="B3" s="1329" t="n"/>
      <c r="C3" s="1329" t="n"/>
      <c r="D3" s="1329" t="n"/>
      <c r="E3" s="1329" t="n"/>
      <c r="F3" s="1329" t="n"/>
      <c r="G3" s="1329" t="n"/>
      <c r="H3" s="1329" t="n"/>
      <c r="I3" s="1329" t="n"/>
      <c r="J3" s="1329" t="n"/>
      <c r="K3" s="1329" t="n"/>
      <c r="L3" s="1329" t="n"/>
      <c r="M3" s="1329" t="n"/>
      <c r="N3" s="1329" t="n"/>
      <c r="O3" s="1329" t="n"/>
      <c r="P3" s="1329" t="n"/>
      <c r="Q3" s="1329" t="n"/>
      <c r="R3" s="1329" t="n"/>
      <c r="S3" s="1329" t="n"/>
      <c r="T3" s="1329" t="n"/>
      <c r="U3" s="1329" t="n"/>
      <c r="V3" s="1329" t="n"/>
      <c r="W3" s="1329" t="n"/>
      <c r="X3" s="1329" t="n"/>
      <c r="Y3" s="1329" t="n"/>
      <c r="Z3" s="1329" t="n"/>
      <c r="AA3" s="1329" t="n"/>
      <c r="AB3" s="1329" t="n"/>
      <c r="AC3" s="1329" t="n"/>
      <c r="AD3" s="1329" t="n"/>
      <c r="AE3" s="1329" t="n"/>
      <c r="AF3" s="1329" t="n"/>
      <c r="AG3" s="1329" t="n"/>
      <c r="AH3" s="1329" t="n"/>
      <c r="AI3" s="1329" t="n"/>
      <c r="AJ3" s="1329" t="n"/>
      <c r="AK3" s="1329" t="n"/>
      <c r="AL3" s="1329" t="n"/>
      <c r="AM3" s="1329" t="n"/>
      <c r="AN3" s="1329" t="n"/>
      <c r="AO3" s="1329" t="n"/>
      <c r="AP3" s="1329" t="n"/>
      <c r="AQ3" s="1329" t="n"/>
      <c r="AR3" s="1329" t="n"/>
      <c r="AS3" s="1329" t="n"/>
      <c r="AT3" s="1329" t="n"/>
      <c r="AU3" s="1329" t="n"/>
      <c r="AV3" s="1329" t="n"/>
      <c r="AW3" s="1329" t="n"/>
      <c r="AX3" s="1329" t="n"/>
      <c r="AY3" s="1329" t="n"/>
      <c r="AZ3" s="1329" t="n"/>
      <c r="BA3" s="1329" t="n"/>
      <c r="BB3" s="1329" t="n"/>
      <c r="BC3" s="1329" t="n"/>
      <c r="BD3" s="1329" t="n"/>
      <c r="BE3" s="1329" t="n"/>
      <c r="BF3" s="1329" t="n"/>
      <c r="BG3" s="1329" t="n"/>
      <c r="BH3" s="1329" t="n"/>
      <c r="BI3" s="1329" t="n"/>
    </row>
    <row r="4" ht="24.95" customFormat="1" customHeight="1" s="447">
      <c r="A4" s="949" t="inlineStr">
        <is>
          <t>10. Number of deaths by Cause of Death</t>
        </is>
      </c>
      <c r="B4" s="1329" t="n"/>
      <c r="C4" s="1329" t="n"/>
      <c r="D4" s="1329" t="n"/>
      <c r="E4" s="1329" t="n"/>
      <c r="F4" s="1329" t="n"/>
      <c r="G4" s="1329" t="n"/>
      <c r="H4" s="1329" t="n"/>
      <c r="I4" s="1329" t="n"/>
      <c r="J4" s="1329" t="n"/>
      <c r="K4" s="1329" t="n"/>
      <c r="L4" s="1329" t="n"/>
      <c r="M4" s="1329" t="n"/>
      <c r="N4" s="1329" t="n"/>
      <c r="O4" s="1329" t="n"/>
      <c r="P4" s="1329" t="n"/>
      <c r="Q4" s="1329" t="n"/>
      <c r="R4" s="1329" t="n"/>
      <c r="S4" s="1329" t="n"/>
      <c r="T4" s="1329" t="n"/>
      <c r="U4" s="1329" t="n"/>
      <c r="V4" s="1329" t="n"/>
      <c r="W4" s="1329" t="n"/>
      <c r="X4" s="1329" t="n"/>
      <c r="Y4" s="1329" t="n"/>
      <c r="Z4" s="1329" t="n"/>
      <c r="AA4" s="1329" t="n"/>
      <c r="AB4" s="1329" t="n"/>
      <c r="AC4" s="1329" t="n"/>
      <c r="AD4" s="1329" t="n"/>
      <c r="AE4" s="1329" t="n"/>
      <c r="AF4" s="1329" t="n"/>
      <c r="AG4" s="1329" t="n"/>
      <c r="AH4" s="1329" t="n"/>
      <c r="AI4" s="1329" t="n"/>
      <c r="AJ4" s="1329" t="n"/>
      <c r="AK4" s="1329" t="n"/>
      <c r="AL4" s="1329" t="n"/>
      <c r="AM4" s="1329" t="n"/>
      <c r="AN4" s="1329" t="n"/>
      <c r="AO4" s="1329" t="n"/>
      <c r="AP4" s="1329" t="n"/>
      <c r="AQ4" s="1329" t="n"/>
      <c r="AR4" s="1329" t="n"/>
      <c r="AS4" s="1329" t="n"/>
      <c r="AT4" s="1329" t="n"/>
      <c r="AU4" s="1329" t="n"/>
      <c r="AV4" s="1329" t="n"/>
      <c r="AW4" s="1329" t="n"/>
      <c r="AX4" s="1329" t="n"/>
      <c r="AY4" s="1329" t="n"/>
      <c r="AZ4" s="1329" t="n"/>
      <c r="BA4" s="1329" t="n"/>
      <c r="BB4" s="1329" t="n"/>
      <c r="BC4" s="1329" t="n"/>
      <c r="BD4" s="1329" t="n"/>
      <c r="BE4" s="1329" t="n"/>
      <c r="BF4" s="1329" t="n"/>
      <c r="BG4" s="1329" t="n"/>
      <c r="BH4" s="1329" t="n"/>
      <c r="BI4" s="1329" t="n"/>
    </row>
    <row r="5" ht="15" customFormat="1" customHeight="1" s="454" thickBot="1">
      <c r="A5" s="454" t="inlineStr">
        <is>
          <t>단위 : 명</t>
        </is>
      </c>
      <c r="F5" s="472" t="n"/>
      <c r="H5" s="472" t="n"/>
      <c r="P5" s="472" t="n"/>
      <c r="AJ5" s="472" t="n"/>
      <c r="BI5" s="456" t="inlineStr">
        <is>
          <t>Unit : deaths, Person</t>
        </is>
      </c>
    </row>
    <row r="6" ht="83.25" customFormat="1" customHeight="1" s="469">
      <c r="A6" s="953" t="inlineStr">
        <is>
          <t>연별 및
연령별</t>
        </is>
      </c>
      <c r="B6" s="955" t="inlineStr">
        <is>
          <t>계
Total</t>
        </is>
      </c>
      <c r="C6" s="1330" t="n"/>
      <c r="D6" s="1330" t="n"/>
      <c r="E6" s="956" t="inlineStr">
        <is>
          <t>특정 감염성 및
기생충성질환
 Certain infectious and parasitic diseases</t>
        </is>
      </c>
      <c r="F6" s="1330" t="n"/>
      <c r="G6" s="1331" t="n"/>
      <c r="H6" s="950" t="inlineStr">
        <is>
          <t>신생물
 Neoplasms</t>
        </is>
      </c>
      <c r="I6" s="1330" t="n"/>
      <c r="J6" s="1330" t="n"/>
      <c r="K6" s="956" t="inlineStr">
        <is>
          <t xml:space="preserve">혈액 및 조혈기관 질환과 면역
메커니즘을 침범하는 특정장애
 Diseases of the blood and blood-forming organs and certain disorders involving the immune mechanism </t>
        </is>
      </c>
      <c r="L6" s="1330" t="n"/>
      <c r="M6" s="1331" t="n"/>
      <c r="N6" s="956" t="inlineStr">
        <is>
          <t>내분비, 영양 및 대사질환
Endocrine, nutritional and metabolic diseases</t>
        </is>
      </c>
      <c r="O6" s="1330" t="n"/>
      <c r="P6" s="1331" t="n"/>
      <c r="Q6" s="956" t="inlineStr">
        <is>
          <t>정신 및 행동장애
Mental and behavioural disorders</t>
        </is>
      </c>
      <c r="R6" s="1330" t="n"/>
      <c r="S6" s="1331" t="n"/>
      <c r="T6" s="950" t="inlineStr">
        <is>
          <t>신경계통의 질환
Diseases of the nervous system</t>
        </is>
      </c>
      <c r="U6" s="1330" t="n"/>
      <c r="V6" s="1330" t="n"/>
      <c r="W6" s="956" t="inlineStr">
        <is>
          <t>눈 및 눈 부속기의 질환
Diseases of the eye and adnexa</t>
        </is>
      </c>
      <c r="X6" s="1330" t="n"/>
      <c r="Y6" s="1331" t="n"/>
      <c r="Z6" s="951" t="inlineStr">
        <is>
          <t>귀 및 유돌의 질환
Diseases of the ear and mastoid process</t>
        </is>
      </c>
      <c r="AA6" s="1330" t="n"/>
      <c r="AB6" s="1331" t="n"/>
      <c r="AC6" s="956" t="inlineStr">
        <is>
          <t>순환계통의 질환
Diseases of the circulatory system</t>
        </is>
      </c>
      <c r="AD6" s="1330" t="n"/>
      <c r="AE6" s="1331" t="n"/>
      <c r="AF6" s="950" t="inlineStr">
        <is>
          <t>호흡계통의 질환
 Diseases of the respiratory system</t>
        </is>
      </c>
      <c r="AG6" s="1330" t="n"/>
      <c r="AH6" s="1330" t="n"/>
      <c r="AI6" s="956" t="inlineStr">
        <is>
          <t>소화계통의 질환
Diseases of the digestive system</t>
        </is>
      </c>
      <c r="AJ6" s="1330" t="n"/>
      <c r="AK6" s="1331" t="n"/>
      <c r="AL6" s="956" t="inlineStr">
        <is>
          <t>피부 및 피부조직의 질환
 Diseases of the skin and subcutaneous tissue</t>
        </is>
      </c>
      <c r="AM6" s="1330" t="n"/>
      <c r="AN6" s="1331" t="n"/>
      <c r="AO6" s="956" t="inlineStr">
        <is>
          <t>근골격 계통 및 
결합조직의 질환
 Diseases of the musculoskeletal system and connective tissue</t>
        </is>
      </c>
      <c r="AP6" s="1330" t="n"/>
      <c r="AQ6" s="1331" t="n"/>
      <c r="AR6" s="950" t="inlineStr">
        <is>
          <t>비뇨생식계통의 질환
 Diseases of the genitourinary system</t>
        </is>
      </c>
      <c r="AS6" s="1330" t="n"/>
      <c r="AT6" s="1330" t="n"/>
      <c r="AU6" s="956" t="inlineStr">
        <is>
          <t>임신, 출산 및 산후기
Pregnancy, childbirth and the puerperium</t>
        </is>
      </c>
      <c r="AV6" s="1330" t="n"/>
      <c r="AW6" s="1331" t="n"/>
      <c r="AX6" s="951" t="inlineStr">
        <is>
          <t>출생전후기에 기원한 특정병태
Certain conditions originating in the perinatal period</t>
        </is>
      </c>
      <c r="AY6" s="1330" t="n"/>
      <c r="AZ6" s="1331" t="n"/>
      <c r="BA6" s="950" t="inlineStr">
        <is>
          <t>선천기형, 변형 및
염색체 이상
Congenital malformations, defoformations and chromosomal abnormalities</t>
        </is>
      </c>
      <c r="BB6" s="1330" t="n"/>
      <c r="BC6" s="1330" t="n"/>
      <c r="BD6" s="956" t="inlineStr">
        <is>
          <t>달리 분류되지 않은 증상, 징후
Symptoms, singns and abnormal clinical and laboratory finding, NEC</t>
        </is>
      </c>
      <c r="BE6" s="1330" t="n"/>
      <c r="BF6" s="1331" t="n"/>
      <c r="BG6" s="1332" t="inlineStr">
        <is>
          <t>질병이환 및 사망의 외인
External causes of morbidity and mortality</t>
        </is>
      </c>
      <c r="BH6" s="1330" t="n"/>
      <c r="BI6" s="1333" t="n"/>
    </row>
    <row r="7" ht="25.5" customFormat="1" customHeight="1" s="457">
      <c r="A7" s="1334" t="n"/>
      <c r="B7" s="246" t="n"/>
      <c r="C7" s="247" t="inlineStr">
        <is>
          <t>남
Male</t>
        </is>
      </c>
      <c r="D7" s="247" t="inlineStr">
        <is>
          <t>여
Female</t>
        </is>
      </c>
      <c r="E7" s="248" t="n"/>
      <c r="F7" s="247" t="inlineStr">
        <is>
          <t>남
Male</t>
        </is>
      </c>
      <c r="G7" s="247" t="inlineStr">
        <is>
          <t>여
Female</t>
        </is>
      </c>
      <c r="H7" s="249" t="n"/>
      <c r="I7" s="247" t="inlineStr">
        <is>
          <t>남
Male</t>
        </is>
      </c>
      <c r="J7" s="250" t="inlineStr">
        <is>
          <t>여
Female</t>
        </is>
      </c>
      <c r="K7" s="251" t="n"/>
      <c r="L7" s="247" t="inlineStr">
        <is>
          <t>남
Male</t>
        </is>
      </c>
      <c r="M7" s="247" t="inlineStr">
        <is>
          <t>여
Female</t>
        </is>
      </c>
      <c r="N7" s="251" t="n"/>
      <c r="O7" s="247" t="inlineStr">
        <is>
          <t>남
Male</t>
        </is>
      </c>
      <c r="P7" s="247" t="inlineStr">
        <is>
          <t>여
Female</t>
        </is>
      </c>
      <c r="Q7" s="252" t="n"/>
      <c r="R7" s="247" t="inlineStr">
        <is>
          <t>남
Male</t>
        </is>
      </c>
      <c r="S7" s="247" t="inlineStr">
        <is>
          <t>여
Female</t>
        </is>
      </c>
      <c r="T7" s="249" t="n"/>
      <c r="U7" s="247" t="inlineStr">
        <is>
          <t>남
Male</t>
        </is>
      </c>
      <c r="V7" s="250" t="inlineStr">
        <is>
          <t>여
Female</t>
        </is>
      </c>
      <c r="W7" s="251" t="n"/>
      <c r="X7" s="247" t="inlineStr">
        <is>
          <t>남
Male</t>
        </is>
      </c>
      <c r="Y7" s="247" t="inlineStr">
        <is>
          <t>여
Female</t>
        </is>
      </c>
      <c r="Z7" s="249" t="n"/>
      <c r="AA7" s="247" t="inlineStr">
        <is>
          <t>남
Male</t>
        </is>
      </c>
      <c r="AB7" s="247" t="inlineStr">
        <is>
          <t>여
Female</t>
        </is>
      </c>
      <c r="AC7" s="251" t="n"/>
      <c r="AD7" s="247" t="inlineStr">
        <is>
          <t>남
Male</t>
        </is>
      </c>
      <c r="AE7" s="247" t="inlineStr">
        <is>
          <t>여
Female</t>
        </is>
      </c>
      <c r="AF7" s="249" t="n"/>
      <c r="AG7" s="247" t="inlineStr">
        <is>
          <t>남
Male</t>
        </is>
      </c>
      <c r="AH7" s="250" t="inlineStr">
        <is>
          <t>여
Female</t>
        </is>
      </c>
      <c r="AI7" s="251" t="n"/>
      <c r="AJ7" s="247" t="inlineStr">
        <is>
          <t>남
Male</t>
        </is>
      </c>
      <c r="AK7" s="247" t="inlineStr">
        <is>
          <t>여
Female</t>
        </is>
      </c>
      <c r="AL7" s="251" t="n"/>
      <c r="AM7" s="247" t="inlineStr">
        <is>
          <t>남
Male</t>
        </is>
      </c>
      <c r="AN7" s="247" t="inlineStr">
        <is>
          <t>여
Female</t>
        </is>
      </c>
      <c r="AO7" s="251" t="n"/>
      <c r="AP7" s="247" t="inlineStr">
        <is>
          <t>남
Male</t>
        </is>
      </c>
      <c r="AQ7" s="247" t="inlineStr">
        <is>
          <t>여
Female</t>
        </is>
      </c>
      <c r="AR7" s="249" t="n"/>
      <c r="AS7" s="247" t="inlineStr">
        <is>
          <t>남
Male</t>
        </is>
      </c>
      <c r="AT7" s="250" t="inlineStr">
        <is>
          <t>여
Female</t>
        </is>
      </c>
      <c r="AU7" s="251" t="n"/>
      <c r="AV7" s="247" t="inlineStr">
        <is>
          <t>남
Male</t>
        </is>
      </c>
      <c r="AW7" s="247" t="inlineStr">
        <is>
          <t>여
Female</t>
        </is>
      </c>
      <c r="AX7" s="249" t="n"/>
      <c r="AY7" s="247" t="inlineStr">
        <is>
          <t>남
Male</t>
        </is>
      </c>
      <c r="AZ7" s="247" t="inlineStr">
        <is>
          <t>여
Female</t>
        </is>
      </c>
      <c r="BA7" s="249" t="n"/>
      <c r="BB7" s="247" t="inlineStr">
        <is>
          <t>남
Male</t>
        </is>
      </c>
      <c r="BC7" s="250" t="inlineStr">
        <is>
          <t>여
Female</t>
        </is>
      </c>
      <c r="BD7" s="251" t="n"/>
      <c r="BE7" s="247" t="inlineStr">
        <is>
          <t>남
Male</t>
        </is>
      </c>
      <c r="BF7" s="247" t="inlineStr">
        <is>
          <t>여
Female</t>
        </is>
      </c>
      <c r="BG7" s="251" t="n"/>
      <c r="BH7" s="247" t="inlineStr">
        <is>
          <t>남
Male</t>
        </is>
      </c>
      <c r="BI7" s="247" t="inlineStr">
        <is>
          <t>여
Female</t>
        </is>
      </c>
    </row>
    <row r="8" ht="30" customFormat="1" customHeight="1" s="609">
      <c r="A8" s="606" t="inlineStr">
        <is>
          <t>2023</t>
        </is>
      </c>
      <c r="B8" s="1335">
        <f>SUM(C8:D8)</f>
        <v/>
      </c>
      <c r="C8" s="1335">
        <f>SUM(F8,I8,L8,O8,R8,U8,X8,AA8,AD8,AG8,AJ8,AM8,AP8,AS8,AV8,AY8,BB8,BE8,BH8)</f>
        <v/>
      </c>
      <c r="D8" s="1335">
        <f>SUM(G8,J8,M8,P8,S8,V8,Y8,AB8,AE8,AH8,AK8,AN8,AQ8,AT8,AW8,AZ8,BC8,BF8,BI8)</f>
        <v/>
      </c>
      <c r="E8" s="1335">
        <f>SUM(F8:G8)</f>
        <v/>
      </c>
      <c r="F8" s="1335" t="n">
        <v>22</v>
      </c>
      <c r="G8" s="1335" t="n">
        <v>13</v>
      </c>
      <c r="H8" s="1335">
        <f>SUM(I8:J8)</f>
        <v/>
      </c>
      <c r="I8" s="1335" t="n">
        <v>46</v>
      </c>
      <c r="J8" s="1335" t="n">
        <v>37</v>
      </c>
      <c r="K8" s="1335">
        <f>SUM(L8:M8)</f>
        <v/>
      </c>
      <c r="L8" s="1335" t="n">
        <v>1</v>
      </c>
      <c r="M8" s="1335" t="n">
        <v>0</v>
      </c>
      <c r="N8" s="1335">
        <f>SUM(O8:P8)</f>
        <v/>
      </c>
      <c r="O8" s="1335" t="n">
        <v>4</v>
      </c>
      <c r="P8" s="1335" t="n">
        <v>3</v>
      </c>
      <c r="Q8" s="1335">
        <f>SUM(R8:S8)</f>
        <v/>
      </c>
      <c r="R8" s="1335" t="n">
        <v>2</v>
      </c>
      <c r="S8" s="1335" t="n">
        <v>1</v>
      </c>
      <c r="T8" s="1335">
        <f>SUM(U8:V8)</f>
        <v/>
      </c>
      <c r="U8" s="1335" t="n">
        <v>4</v>
      </c>
      <c r="V8" s="1335" t="n">
        <v>11</v>
      </c>
      <c r="W8" s="1335">
        <f>SUM(X8:Y8)</f>
        <v/>
      </c>
      <c r="X8" s="1336" t="n">
        <v>0</v>
      </c>
      <c r="Y8" s="1336" t="n">
        <v>0</v>
      </c>
      <c r="Z8" s="1335">
        <f>SUM(AA8:AB8)</f>
        <v/>
      </c>
      <c r="AA8" s="1335" t="n">
        <v>0</v>
      </c>
      <c r="AB8" s="1335" t="n">
        <v>0</v>
      </c>
      <c r="AC8" s="1335">
        <f>SUM(AD8:AE8)</f>
        <v/>
      </c>
      <c r="AD8" s="1335" t="n">
        <v>36</v>
      </c>
      <c r="AE8" s="1335" t="n">
        <v>46</v>
      </c>
      <c r="AF8" s="1335">
        <f>SUM(AG8:AH8)</f>
        <v/>
      </c>
      <c r="AG8" s="1335" t="n">
        <v>36</v>
      </c>
      <c r="AH8" s="1335" t="n">
        <v>32</v>
      </c>
      <c r="AI8" s="1335">
        <f>SUM(AJ8:AK8)</f>
        <v/>
      </c>
      <c r="AJ8" s="1336" t="n">
        <v>10</v>
      </c>
      <c r="AK8" s="1336" t="n">
        <v>9</v>
      </c>
      <c r="AL8" s="1335">
        <f>SUM(AM8:AN8)</f>
        <v/>
      </c>
      <c r="AM8" s="1336" t="n">
        <v>2</v>
      </c>
      <c r="AN8" s="1336" t="n">
        <v>1</v>
      </c>
      <c r="AO8" s="1335">
        <f>SUM(AP8:AQ8)</f>
        <v/>
      </c>
      <c r="AP8" s="1336" t="n">
        <v>0</v>
      </c>
      <c r="AQ8" s="1336" t="n">
        <v>0</v>
      </c>
      <c r="AR8" s="1335">
        <f>SUM(AS8:AT8)</f>
        <v/>
      </c>
      <c r="AS8" s="1336" t="n">
        <v>4</v>
      </c>
      <c r="AT8" s="1336" t="n">
        <v>10</v>
      </c>
      <c r="AU8" s="1335">
        <f>SUM(AV8:AW8)</f>
        <v/>
      </c>
      <c r="AV8" s="1336" t="n">
        <v>0</v>
      </c>
      <c r="AW8" s="1336" t="n">
        <v>0</v>
      </c>
      <c r="AX8" s="1335">
        <f>SUM(AY8:AZ8)</f>
        <v/>
      </c>
      <c r="AY8" s="1336" t="n">
        <v>0</v>
      </c>
      <c r="AZ8" s="1336" t="n">
        <v>0</v>
      </c>
      <c r="BA8" s="1335">
        <f>SUM(BB8:BC8)</f>
        <v/>
      </c>
      <c r="BB8" s="1336" t="n">
        <v>0</v>
      </c>
      <c r="BC8" s="1336" t="n">
        <v>0</v>
      </c>
      <c r="BD8" s="1335">
        <f>SUM(BE8:BF8)</f>
        <v/>
      </c>
      <c r="BE8" s="1336" t="n">
        <v>21</v>
      </c>
      <c r="BF8" s="1336" t="n">
        <v>37</v>
      </c>
      <c r="BG8" s="1335">
        <f>SUM(BH8:BI8)</f>
        <v/>
      </c>
      <c r="BH8" s="1336" t="n">
        <v>25</v>
      </c>
      <c r="BI8" s="1336" t="n">
        <v>4</v>
      </c>
    </row>
    <row r="9" ht="30" customHeight="1" s="428" thickBot="1">
      <c r="A9" s="602" t="inlineStr">
        <is>
          <t>2024</t>
        </is>
      </c>
      <c r="B9" s="1337">
        <f>SUM(C9:D9)</f>
        <v/>
      </c>
      <c r="C9" s="1337">
        <f>SUM(F9,I9,L9,O9,R9,U9,X9,AA9,AD9,AG9,AJ9,AM9,AP9,AS9,AV9,AY9,BB9,BE9,BH9)</f>
        <v/>
      </c>
      <c r="D9" s="1337">
        <f>SUM(G9,J9,M9,P9,S9,V9,Y9,AB9,AE9,AH9,AK9,AN9,AQ9,AT9,AW9,AZ9,BC9,BF9,BI9)</f>
        <v/>
      </c>
      <c r="E9" s="1337">
        <f>SUM(F9:G9)</f>
        <v/>
      </c>
      <c r="F9" s="1338" t="n">
        <v>8</v>
      </c>
      <c r="G9" s="1338" t="n">
        <v>9</v>
      </c>
      <c r="H9" s="1337">
        <f>SUM(I9:J9)</f>
        <v/>
      </c>
      <c r="I9" s="1338" t="n">
        <v>70</v>
      </c>
      <c r="J9" s="1338" t="n">
        <v>30</v>
      </c>
      <c r="K9" s="1337">
        <f>SUM(L9:M9)</f>
        <v/>
      </c>
      <c r="L9" s="1338" t="n">
        <v>1</v>
      </c>
      <c r="M9" s="1338" t="n">
        <v>0</v>
      </c>
      <c r="N9" s="1337">
        <f>SUM(O9:P9)</f>
        <v/>
      </c>
      <c r="O9" s="1338" t="n">
        <v>8</v>
      </c>
      <c r="P9" s="1338" t="n">
        <v>5</v>
      </c>
      <c r="Q9" s="1337">
        <f>SUM(R9:S9)</f>
        <v/>
      </c>
      <c r="R9" s="1338" t="n">
        <v>0</v>
      </c>
      <c r="S9" s="1338" t="n">
        <v>0</v>
      </c>
      <c r="T9" s="1337">
        <f>SUM(U9:V9)</f>
        <v/>
      </c>
      <c r="U9" s="1338" t="n">
        <v>3</v>
      </c>
      <c r="V9" s="1338" t="n">
        <v>14</v>
      </c>
      <c r="W9" s="1337">
        <f>SUM(X9:Y9)</f>
        <v/>
      </c>
      <c r="X9" s="1339" t="n">
        <v>0</v>
      </c>
      <c r="Y9" s="1339" t="n">
        <v>0</v>
      </c>
      <c r="Z9" s="1337">
        <f>SUM(AA9:AB9)</f>
        <v/>
      </c>
      <c r="AA9" s="1338" t="n">
        <v>0</v>
      </c>
      <c r="AB9" s="1338" t="n">
        <v>0</v>
      </c>
      <c r="AC9" s="1337">
        <f>SUM(AD9:AE9)</f>
        <v/>
      </c>
      <c r="AD9" s="1338" t="n">
        <v>40</v>
      </c>
      <c r="AE9" s="1338" t="n">
        <v>54</v>
      </c>
      <c r="AF9" s="1337">
        <f>SUM(AG9:AH9)</f>
        <v/>
      </c>
      <c r="AG9" s="1338" t="n">
        <v>38</v>
      </c>
      <c r="AH9" s="1338" t="n">
        <v>29</v>
      </c>
      <c r="AI9" s="1337">
        <f>SUM(AJ9:AK9)</f>
        <v/>
      </c>
      <c r="AJ9" s="1339" t="n">
        <v>13</v>
      </c>
      <c r="AK9" s="1339" t="n">
        <v>5</v>
      </c>
      <c r="AL9" s="1337">
        <f>SUM(AM9:AN9)</f>
        <v/>
      </c>
      <c r="AM9" s="1339" t="n">
        <v>0</v>
      </c>
      <c r="AN9" s="1339" t="n">
        <v>0</v>
      </c>
      <c r="AO9" s="1337">
        <f>SUM(AP9:AQ9)</f>
        <v/>
      </c>
      <c r="AP9" s="1339" t="n">
        <v>0</v>
      </c>
      <c r="AQ9" s="1339" t="n">
        <v>1</v>
      </c>
      <c r="AR9" s="1337">
        <f>SUM(AS9:AT9)</f>
        <v/>
      </c>
      <c r="AS9" s="1339" t="n">
        <v>4</v>
      </c>
      <c r="AT9" s="1339" t="n">
        <v>4</v>
      </c>
      <c r="AU9" s="1337">
        <f>SUM(AV9:AW9)</f>
        <v/>
      </c>
      <c r="AV9" s="1339" t="n">
        <v>0</v>
      </c>
      <c r="AW9" s="1339" t="n">
        <v>0</v>
      </c>
      <c r="AX9" s="1337">
        <f>SUM(AY9:AZ9)</f>
        <v/>
      </c>
      <c r="AY9" s="1339" t="n">
        <v>0</v>
      </c>
      <c r="AZ9" s="1339" t="n">
        <v>0</v>
      </c>
      <c r="BA9" s="1337">
        <f>SUM(BB9:BC9)</f>
        <v/>
      </c>
      <c r="BB9" s="1339" t="n">
        <v>0</v>
      </c>
      <c r="BC9" s="1339" t="n">
        <v>0</v>
      </c>
      <c r="BD9" s="1337">
        <f>SUM(BE9:BF9)</f>
        <v/>
      </c>
      <c r="BE9" s="1339" t="n">
        <v>16</v>
      </c>
      <c r="BF9" s="1339" t="n">
        <v>37</v>
      </c>
      <c r="BG9" s="1337">
        <f>SUM(BH9:BI9)</f>
        <v/>
      </c>
      <c r="BH9" s="1339" t="n">
        <v>25</v>
      </c>
      <c r="BI9" s="1339" t="n">
        <v>12</v>
      </c>
    </row>
    <row r="10" ht="15" customFormat="1" customHeight="1" s="473">
      <c r="A10" s="457" t="inlineStr">
        <is>
          <t>자료:『사망원인통계』통계청 인구동향과</t>
        </is>
      </c>
      <c r="F10" s="473" t="n"/>
      <c r="G10" s="473" t="n"/>
      <c r="H10" s="473" t="n"/>
      <c r="I10" s="473" t="n"/>
      <c r="J10" s="473" t="n"/>
      <c r="K10" s="473" t="n"/>
      <c r="L10" s="473" t="n"/>
      <c r="M10" s="473" t="n"/>
      <c r="N10" s="473" t="n"/>
      <c r="O10" s="473" t="n"/>
      <c r="P10" s="473" t="n"/>
      <c r="Q10" s="473" t="n"/>
      <c r="R10" s="473" t="n"/>
      <c r="S10" s="473" t="n"/>
      <c r="T10" s="473" t="n"/>
      <c r="U10" s="473" t="n"/>
      <c r="V10" s="473" t="n"/>
      <c r="W10" s="473" t="n"/>
      <c r="X10" s="473" t="n"/>
      <c r="Y10" s="473" t="n"/>
      <c r="Z10" s="473" t="n"/>
      <c r="AA10" s="473" t="n"/>
      <c r="AB10" s="473" t="n"/>
      <c r="AC10" s="473" t="n"/>
      <c r="AD10" s="473" t="n"/>
      <c r="AE10" s="473" t="n"/>
      <c r="AF10" s="473" t="n"/>
      <c r="AG10" s="473" t="n"/>
      <c r="AH10" s="473" t="n"/>
      <c r="AI10" s="473" t="n"/>
      <c r="AJ10" s="473" t="n"/>
      <c r="AK10" s="473" t="n"/>
      <c r="AL10" s="473" t="n"/>
      <c r="AM10" s="473" t="n"/>
      <c r="AN10" s="473" t="n"/>
      <c r="AO10" s="473" t="n"/>
      <c r="AP10" s="473" t="n"/>
      <c r="AQ10" s="473" t="n"/>
      <c r="AR10" s="473" t="n"/>
      <c r="AS10" s="473" t="n"/>
      <c r="AT10" s="473" t="n"/>
      <c r="AU10" s="473" t="n"/>
      <c r="AV10" s="473" t="n"/>
      <c r="AW10" s="473" t="n"/>
      <c r="AX10" s="473" t="n"/>
      <c r="AY10" s="473" t="n"/>
      <c r="AZ10" s="473" t="n"/>
      <c r="BA10" s="473" t="n"/>
      <c r="BB10" s="473" t="n"/>
      <c r="BC10" s="473" t="n"/>
      <c r="BD10" s="473" t="n"/>
      <c r="BE10" s="473" t="n"/>
      <c r="BF10" s="473" t="n"/>
      <c r="BG10" s="473" t="n"/>
      <c r="BH10" s="473" t="n"/>
      <c r="BI10" s="460" t="inlineStr">
        <is>
          <t>Source : Statistics Korea</t>
        </is>
      </c>
    </row>
    <row r="11" ht="15" customFormat="1" customHeight="1" s="473">
      <c r="A11" s="461" t="inlineStr">
        <is>
          <t>기준 : 한국표준질병·사인분류KCD-7(현재)</t>
        </is>
      </c>
      <c r="F11" s="473" t="n"/>
      <c r="G11" s="473" t="n"/>
      <c r="H11" s="473" t="n"/>
      <c r="I11" s="473" t="n"/>
      <c r="J11" s="473" t="n"/>
      <c r="K11" s="473" t="n"/>
      <c r="L11" s="473" t="n"/>
      <c r="M11" s="473" t="n"/>
      <c r="N11" s="473" t="n"/>
      <c r="O11" s="473" t="n"/>
      <c r="P11" s="473" t="n"/>
      <c r="Q11" s="473" t="n"/>
      <c r="R11" s="473" t="n"/>
      <c r="S11" s="473" t="n"/>
      <c r="T11" s="473" t="n"/>
      <c r="U11" s="473" t="n"/>
      <c r="V11" s="473" t="n"/>
      <c r="W11" s="473" t="n"/>
      <c r="X11" s="473" t="n"/>
      <c r="Y11" s="473" t="n"/>
      <c r="Z11" s="473" t="n"/>
      <c r="AA11" s="473" t="n"/>
      <c r="AB11" s="473" t="n"/>
      <c r="AC11" s="473" t="n"/>
      <c r="AD11" s="473" t="n"/>
      <c r="AE11" s="473" t="n"/>
      <c r="AF11" s="473" t="n"/>
      <c r="AG11" s="473" t="n"/>
      <c r="AH11" s="473" t="n"/>
      <c r="AI11" s="473" t="n"/>
      <c r="AJ11" s="473" t="n"/>
      <c r="AK11" s="473" t="n"/>
      <c r="AL11" s="473" t="n"/>
      <c r="AM11" s="473" t="n"/>
      <c r="AN11" s="473" t="n"/>
      <c r="AO11" s="473" t="n"/>
      <c r="AP11" s="473" t="n"/>
      <c r="AQ11" s="473" t="n"/>
      <c r="AR11" s="473" t="n"/>
      <c r="AS11" s="473" t="n"/>
      <c r="AT11" s="473" t="n"/>
      <c r="AU11" s="473" t="n"/>
      <c r="AV11" s="473" t="n"/>
      <c r="AW11" s="473" t="n"/>
      <c r="AX11" s="473" t="n"/>
      <c r="AY11" s="473" t="n"/>
      <c r="AZ11" s="473" t="n"/>
      <c r="BA11" s="473" t="n"/>
      <c r="BB11" s="473" t="n"/>
      <c r="BC11" s="473" t="n"/>
      <c r="BD11" s="473" t="n"/>
      <c r="BE11" s="473" t="n"/>
      <c r="BF11" s="473" t="n"/>
      <c r="BG11" s="473" t="n"/>
      <c r="BH11" s="473" t="n"/>
      <c r="BI11" s="473" t="n"/>
    </row>
    <row r="12" ht="18.6" customHeight="1" s="428"/>
    <row r="13" ht="18.6" customHeight="1" s="428"/>
    <row r="14" ht="18.6" customHeight="1" s="428"/>
    <row r="15" ht="18.6" customHeight="1" s="428"/>
    <row r="16" ht="11.1" customFormat="1" customHeight="1" s="609">
      <c r="A16" s="609" t="n"/>
      <c r="B16" s="609" t="n"/>
      <c r="C16" s="609" t="n"/>
      <c r="D16" s="609" t="n"/>
      <c r="E16" s="609" t="n"/>
      <c r="F16" s="609" t="n"/>
      <c r="G16" s="609" t="n"/>
      <c r="H16" s="609" t="n"/>
      <c r="I16" s="609" t="n"/>
      <c r="J16" s="609" t="n"/>
      <c r="K16" s="609" t="n"/>
      <c r="L16" s="609" t="n"/>
      <c r="M16" s="609" t="n"/>
      <c r="N16" s="609" t="n"/>
      <c r="O16" s="609" t="n"/>
      <c r="P16" s="609" t="n"/>
      <c r="Q16" s="609" t="n"/>
      <c r="R16" s="609" t="n"/>
      <c r="S16" s="609" t="n"/>
      <c r="T16" s="609" t="n"/>
      <c r="U16" s="609" t="n"/>
      <c r="V16" s="609" t="n"/>
      <c r="W16" s="609" t="n"/>
      <c r="X16" s="609" t="n"/>
      <c r="Y16" s="609" t="n"/>
      <c r="Z16" s="609" t="n"/>
      <c r="AA16" s="609" t="n"/>
      <c r="AB16" s="609" t="n"/>
      <c r="AC16" s="609" t="n"/>
      <c r="AD16" s="609" t="n"/>
      <c r="AE16" s="609" t="n"/>
      <c r="AF16" s="609" t="n"/>
      <c r="AG16" s="609" t="n"/>
      <c r="AH16" s="609" t="n"/>
      <c r="AI16" s="609" t="n"/>
      <c r="AJ16" s="609" t="n"/>
      <c r="AK16" s="609" t="n"/>
      <c r="AL16" s="609" t="n"/>
      <c r="AM16" s="609" t="n"/>
      <c r="AN16" s="609" t="n"/>
      <c r="AO16" s="609" t="n"/>
      <c r="AP16" s="609" t="n"/>
      <c r="AQ16" s="609" t="n"/>
      <c r="AR16" s="609" t="n"/>
      <c r="AS16" s="609" t="n"/>
      <c r="AT16" s="609" t="n"/>
      <c r="AU16" s="609" t="n"/>
      <c r="AV16" s="609" t="n"/>
      <c r="AW16" s="609" t="n"/>
      <c r="AX16" s="609" t="n"/>
      <c r="AY16" s="609" t="n"/>
      <c r="AZ16" s="609" t="n"/>
      <c r="BA16" s="609" t="n"/>
      <c r="BB16" s="609" t="n"/>
      <c r="BC16" s="609" t="n"/>
      <c r="BD16" s="609" t="n"/>
      <c r="BE16" s="609" t="n"/>
      <c r="BF16" s="609" t="n"/>
      <c r="BG16" s="609" t="n"/>
      <c r="BH16" s="609" t="n"/>
      <c r="BI16" s="609" t="n"/>
      <c r="BJ16" s="609" t="n"/>
    </row>
    <row r="17" ht="11.1" customFormat="1" customHeight="1" s="609">
      <c r="A17" s="609" t="n"/>
      <c r="B17" s="609" t="n"/>
      <c r="C17" s="609" t="n"/>
      <c r="D17" s="609" t="n"/>
      <c r="E17" s="609" t="n"/>
      <c r="F17" s="609" t="n"/>
      <c r="G17" s="609" t="n"/>
      <c r="H17" s="609" t="n"/>
      <c r="I17" s="609" t="n"/>
      <c r="J17" s="609" t="n"/>
      <c r="K17" s="609" t="n"/>
      <c r="L17" s="609" t="n"/>
      <c r="M17" s="609" t="n"/>
      <c r="N17" s="609" t="n"/>
      <c r="O17" s="609" t="n"/>
      <c r="P17" s="609" t="n"/>
      <c r="Q17" s="609" t="n"/>
      <c r="R17" s="609" t="n"/>
      <c r="S17" s="609" t="n"/>
      <c r="T17" s="609" t="n"/>
      <c r="U17" s="609" t="n"/>
      <c r="V17" s="609" t="n"/>
      <c r="W17" s="609" t="n"/>
      <c r="X17" s="609" t="n"/>
      <c r="Y17" s="609" t="n"/>
      <c r="Z17" s="609" t="n"/>
      <c r="AA17" s="609" t="n"/>
      <c r="AB17" s="609" t="n"/>
      <c r="AC17" s="609" t="n"/>
      <c r="AD17" s="609" t="n"/>
      <c r="AE17" s="609" t="n"/>
      <c r="AF17" s="609" t="n"/>
      <c r="AG17" s="609" t="n"/>
      <c r="AH17" s="609" t="n"/>
      <c r="AI17" s="609" t="n"/>
      <c r="AJ17" s="609" t="n"/>
      <c r="AK17" s="609" t="n"/>
      <c r="AL17" s="609" t="n"/>
      <c r="AM17" s="609" t="n"/>
      <c r="AN17" s="609" t="n"/>
      <c r="AO17" s="609" t="n"/>
      <c r="AP17" s="609" t="n"/>
      <c r="AQ17" s="609" t="n"/>
      <c r="AR17" s="609" t="n"/>
      <c r="AS17" s="609" t="n"/>
      <c r="AT17" s="609" t="n"/>
      <c r="AU17" s="609" t="n"/>
      <c r="AV17" s="609" t="n"/>
      <c r="AW17" s="609" t="n"/>
      <c r="AX17" s="609" t="n"/>
      <c r="AY17" s="609" t="n"/>
      <c r="AZ17" s="609" t="n"/>
      <c r="BA17" s="609" t="n"/>
      <c r="BB17" s="609" t="n"/>
      <c r="BC17" s="609" t="n"/>
      <c r="BD17" s="609" t="n"/>
      <c r="BE17" s="609" t="n"/>
      <c r="BF17" s="609" t="n"/>
      <c r="BG17" s="609" t="n"/>
      <c r="BH17" s="609" t="n"/>
      <c r="BI17" s="609" t="n"/>
    </row>
  </sheetData>
  <mergeCells count="23">
    <mergeCell ref="AU6:AW6"/>
    <mergeCell ref="AF6:AH6"/>
    <mergeCell ref="A3:BI3"/>
    <mergeCell ref="A6:A7"/>
    <mergeCell ref="E6:G6"/>
    <mergeCell ref="Q6:S6"/>
    <mergeCell ref="BA6:BC6"/>
    <mergeCell ref="BG6:BI6"/>
    <mergeCell ref="AR6:AT6"/>
    <mergeCell ref="BD6:BF6"/>
    <mergeCell ref="A4:BI4"/>
    <mergeCell ref="AC6:AE6"/>
    <mergeCell ref="B6:D6"/>
    <mergeCell ref="N6:P6"/>
    <mergeCell ref="T6:V6"/>
    <mergeCell ref="AO6:AQ6"/>
    <mergeCell ref="K6:M6"/>
    <mergeCell ref="Z6:AB6"/>
    <mergeCell ref="AL6:AN6"/>
    <mergeCell ref="W6:Y6"/>
    <mergeCell ref="AX6:AZ6"/>
    <mergeCell ref="AI6:AK6"/>
    <mergeCell ref="H6:J6"/>
  </mergeCells>
  <pageMargins left="0.7086614173228351" right="0.7086614173228351" top="0.78740157480315" bottom="0.78740157480315" header="0.393700787401575" footer="0.393700787401575"/>
  <pageSetup orientation="portrait" paperSize="9" scale="23" pageOrder="overThenDown" verticalDpi="300"/>
  <legacyDrawing xmlns:r="http://schemas.openxmlformats.org/officeDocument/2006/relationships" r:id="anysvml"/>
</worksheet>
</file>

<file path=xl/worksheets/sheet14.xml><?xml version="1.0" encoding="utf-8"?>
<worksheet xmlns="http://schemas.openxmlformats.org/spreadsheetml/2006/main">
  <sheetPr codeName="Sheet14">
    <outlinePr summaryBelow="1" summaryRight="1"/>
    <pageSetUpPr/>
  </sheetPr>
  <dimension ref="A1:AW15"/>
  <sheetViews>
    <sheetView view="pageBreakPreview" zoomScaleNormal="100" zoomScaleSheetLayoutView="100" workbookViewId="0">
      <selection activeCell="Q30" sqref="Q30"/>
    </sheetView>
  </sheetViews>
  <sheetFormatPr baseColWidth="8" defaultRowHeight="11.25"/>
  <cols>
    <col width="11.88671875" customWidth="1" style="382" min="1" max="1"/>
    <col width="5" customWidth="1" style="382" min="2" max="4"/>
    <col width="5.109375" customWidth="1" style="382" min="5" max="31"/>
    <col width="11.88671875" customWidth="1" style="382" min="32" max="33"/>
    <col width="5.109375" customWidth="1" style="382" min="34" max="49"/>
    <col width="8.88671875" customWidth="1" style="382" min="50" max="16384"/>
  </cols>
  <sheetData>
    <row r="1" ht="14.1" customFormat="1" customHeight="1" s="138">
      <c r="A1" s="135" t="inlineStr">
        <is>
          <t>Ⅲ. 인 구</t>
        </is>
      </c>
      <c r="B1" s="135" t="n"/>
      <c r="C1" s="1306" t="n"/>
      <c r="D1" s="1306" t="n"/>
      <c r="E1" s="1307" t="n"/>
      <c r="F1" s="1306" t="n"/>
      <c r="H1" s="139" t="n"/>
      <c r="I1" s="139" t="n"/>
      <c r="J1" s="1306" t="n"/>
      <c r="N1" s="1307" t="n"/>
      <c r="O1" s="1307" t="n"/>
      <c r="P1" s="1307" t="n"/>
      <c r="Q1" s="1307" t="n"/>
      <c r="R1" s="1307" t="n"/>
      <c r="S1" s="1307" t="n"/>
      <c r="T1" s="1307" t="n"/>
      <c r="U1" s="1307" t="n"/>
      <c r="V1" s="1307" t="n"/>
      <c r="W1" s="1307" t="n"/>
      <c r="X1" s="1307" t="n"/>
      <c r="Y1" s="1307" t="n"/>
      <c r="Z1" s="1307" t="n"/>
      <c r="AA1" s="1307" t="n"/>
      <c r="AB1" s="1307" t="n"/>
      <c r="AC1" s="1307" t="n"/>
      <c r="AD1" s="1307" t="n"/>
      <c r="AE1" s="1307" t="n"/>
      <c r="AF1" s="141" t="n"/>
      <c r="AG1" s="135" t="n"/>
      <c r="AH1" s="141" t="n"/>
      <c r="AI1" s="135" t="n"/>
      <c r="AJ1" s="1306" t="n"/>
      <c r="AK1" s="1307" t="n"/>
      <c r="AL1" s="1306" t="n"/>
      <c r="AM1" s="1307" t="n"/>
      <c r="AN1" s="1307" t="n"/>
      <c r="AP1" s="135" t="n"/>
      <c r="AQ1" s="141" t="n"/>
      <c r="AR1" s="1307" t="n"/>
      <c r="AS1" s="1307" t="n"/>
      <c r="AT1" s="1307" t="n"/>
      <c r="AU1" s="1307" t="n"/>
      <c r="AV1" s="1307" t="n"/>
      <c r="AW1" s="141" t="n"/>
    </row>
    <row r="2" ht="14.1" customFormat="1" customHeight="1" s="138">
      <c r="A2" s="135" t="n"/>
      <c r="B2" s="135" t="n"/>
      <c r="C2" s="1306" t="n"/>
      <c r="D2" s="1306" t="n"/>
      <c r="E2" s="1307" t="n"/>
      <c r="F2" s="1306" t="n"/>
      <c r="G2" s="141" t="n"/>
      <c r="H2" s="1307" t="n"/>
      <c r="I2" s="1307" t="n"/>
      <c r="J2" s="1306" t="n"/>
      <c r="N2" s="1307" t="n"/>
      <c r="O2" s="1307" t="n"/>
      <c r="P2" s="1307" t="n"/>
      <c r="Q2" s="1307" t="n"/>
      <c r="R2" s="1307" t="n"/>
      <c r="S2" s="1307" t="n"/>
      <c r="T2" s="1307" t="n"/>
      <c r="U2" s="1307" t="n"/>
      <c r="V2" s="1307" t="n"/>
      <c r="W2" s="1307" t="n"/>
      <c r="X2" s="1307" t="n"/>
      <c r="Y2" s="1307" t="n"/>
      <c r="Z2" s="1307" t="n"/>
      <c r="AA2" s="1307" t="n"/>
      <c r="AB2" s="1307" t="n"/>
      <c r="AC2" s="1307" t="n"/>
      <c r="AD2" s="1307" t="n"/>
      <c r="AE2" s="1307" t="n"/>
      <c r="AF2" s="135" t="n"/>
      <c r="AG2" s="135" t="n"/>
      <c r="AH2" s="141" t="n"/>
      <c r="AI2" s="135" t="n"/>
      <c r="AJ2" s="1306" t="n"/>
      <c r="AK2" s="1307" t="n"/>
      <c r="AL2" s="1306" t="n"/>
      <c r="AM2" s="1307" t="n"/>
      <c r="AN2" s="1307" t="n"/>
      <c r="AO2" s="135" t="n"/>
      <c r="AP2" s="135" t="n"/>
      <c r="AQ2" s="141" t="n"/>
      <c r="AR2" s="1307" t="n"/>
      <c r="AS2" s="1307" t="n"/>
      <c r="AT2" s="1307" t="n"/>
      <c r="AU2" s="1307" t="n"/>
      <c r="AV2" s="1307" t="n"/>
      <c r="AW2" s="1306" t="n"/>
    </row>
    <row r="3" ht="20.1" customFormat="1" customHeight="1" s="937">
      <c r="A3" s="937" t="inlineStr">
        <is>
          <t>11. 혼인율</t>
        </is>
      </c>
      <c r="Q3" s="938" t="n"/>
      <c r="AG3" s="937" t="n"/>
    </row>
    <row r="4" ht="24" customFormat="1" customHeight="1" s="144">
      <c r="A4" s="939" t="inlineStr">
        <is>
          <t>11. Marriage Rate</t>
        </is>
      </c>
      <c r="AG4" s="940" t="n"/>
    </row>
    <row r="5" ht="18" customFormat="1" customHeight="1" s="464" thickBot="1">
      <c r="A5" s="464" t="inlineStr">
        <is>
          <t>단위 : 천명당 건</t>
        </is>
      </c>
      <c r="G5" s="465" t="n"/>
      <c r="I5" s="465" t="n"/>
      <c r="AF5" s="147" t="inlineStr">
        <is>
          <t>Unit : case per 1,000 population</t>
        </is>
      </c>
      <c r="AG5" s="464" t="inlineStr">
        <is>
          <t>단위 : 천명당 건</t>
        </is>
      </c>
      <c r="AH5" s="465" t="n"/>
      <c r="AO5" s="147" t="n"/>
      <c r="AW5" s="147" t="inlineStr">
        <is>
          <t>Unit : case per 1,000 population</t>
        </is>
      </c>
    </row>
    <row r="6" ht="36" customFormat="1" customHeight="1" s="148">
      <c r="A6" s="115" t="inlineStr">
        <is>
          <t>연별
Year</t>
        </is>
      </c>
      <c r="B6" s="944" t="inlineStr">
        <is>
          <t>계
Total</t>
        </is>
      </c>
      <c r="C6" s="1308" t="n"/>
      <c r="D6" s="1309" t="n"/>
      <c r="E6" s="944" t="inlineStr">
        <is>
          <t>15 ~ 19세
Years old</t>
        </is>
      </c>
      <c r="F6" s="1308" t="n"/>
      <c r="G6" s="1309" t="n"/>
      <c r="H6" s="944" t="inlineStr">
        <is>
          <t>20 ~ 24세</t>
        </is>
      </c>
      <c r="I6" s="1308" t="n"/>
      <c r="J6" s="1309" t="n"/>
      <c r="K6" s="944" t="inlineStr">
        <is>
          <t>25 ~ 29세</t>
        </is>
      </c>
      <c r="L6" s="1308" t="n"/>
      <c r="M6" s="1309" t="n"/>
      <c r="N6" s="944" t="inlineStr">
        <is>
          <t>30~34세</t>
        </is>
      </c>
      <c r="O6" s="1308" t="n"/>
      <c r="P6" s="1309" t="n"/>
      <c r="Q6" s="944" t="inlineStr">
        <is>
          <t>35~39세</t>
        </is>
      </c>
      <c r="R6" s="1308" t="n"/>
      <c r="S6" s="1309" t="n"/>
      <c r="T6" s="944" t="inlineStr">
        <is>
          <t>40~44세</t>
        </is>
      </c>
      <c r="U6" s="1308" t="n"/>
      <c r="V6" s="1309" t="n"/>
      <c r="W6" s="944" t="inlineStr">
        <is>
          <t>45~49세</t>
        </is>
      </c>
      <c r="X6" s="1308" t="n"/>
      <c r="Y6" s="1309" t="n"/>
      <c r="Z6" s="944" t="inlineStr">
        <is>
          <t>50~54세</t>
        </is>
      </c>
      <c r="AA6" s="1308" t="n"/>
      <c r="AB6" s="1309" t="n"/>
      <c r="AC6" s="944" t="inlineStr">
        <is>
          <t>55~59세</t>
        </is>
      </c>
      <c r="AD6" s="1308" t="n"/>
      <c r="AE6" s="1309" t="n"/>
      <c r="AF6" s="115" t="inlineStr">
        <is>
          <t>연별
Year</t>
        </is>
      </c>
      <c r="AG6" s="115" t="inlineStr">
        <is>
          <t>연별
Year</t>
        </is>
      </c>
      <c r="AH6" s="944" t="inlineStr">
        <is>
          <t>60~64세</t>
        </is>
      </c>
      <c r="AI6" s="1308" t="n"/>
      <c r="AJ6" s="1309" t="n"/>
      <c r="AK6" s="944" t="inlineStr">
        <is>
          <t>60 ~ 64세</t>
        </is>
      </c>
      <c r="AL6" s="1308" t="n"/>
      <c r="AM6" s="1309" t="n"/>
      <c r="AN6" s="944" t="inlineStr">
        <is>
          <t>65 ~ 69세</t>
        </is>
      </c>
      <c r="AO6" s="1308" t="n"/>
      <c r="AP6" s="1309" t="n"/>
      <c r="AQ6" s="944" t="inlineStr">
        <is>
          <t>70 ~ 74세</t>
        </is>
      </c>
      <c r="AR6" s="1308" t="n"/>
      <c r="AS6" s="1309" t="n"/>
      <c r="AT6" s="944" t="inlineStr">
        <is>
          <t>75세 이상
75 years old or over</t>
        </is>
      </c>
      <c r="AU6" s="1308" t="n"/>
      <c r="AV6" s="1308" t="n"/>
      <c r="AW6" s="1309" t="n"/>
    </row>
    <row r="7" ht="31.5" customHeight="1" s="428">
      <c r="A7" s="189" t="n">
        <v>2010</v>
      </c>
      <c r="B7" s="945" t="inlineStr">
        <is>
          <t>…</t>
        </is>
      </c>
      <c r="E7" s="1310" t="inlineStr">
        <is>
          <t>…</t>
        </is>
      </c>
      <c r="H7" s="933" t="inlineStr">
        <is>
          <t>…</t>
        </is>
      </c>
      <c r="K7" s="933" t="inlineStr">
        <is>
          <t>…</t>
        </is>
      </c>
      <c r="N7" s="933" t="inlineStr">
        <is>
          <t>…</t>
        </is>
      </c>
      <c r="Q7" s="933" t="inlineStr">
        <is>
          <t>…</t>
        </is>
      </c>
      <c r="T7" s="933" t="inlineStr">
        <is>
          <t>…</t>
        </is>
      </c>
      <c r="W7" s="933" t="inlineStr">
        <is>
          <t>…</t>
        </is>
      </c>
      <c r="Z7" s="933" t="inlineStr">
        <is>
          <t>…</t>
        </is>
      </c>
      <c r="AC7" s="934" t="inlineStr">
        <is>
          <t>…</t>
        </is>
      </c>
      <c r="AE7" s="1041" t="n"/>
      <c r="AF7" s="945" t="n">
        <v>2010</v>
      </c>
      <c r="AG7" s="188" t="n">
        <v>2010</v>
      </c>
      <c r="AH7" s="935" t="inlineStr">
        <is>
          <t>…</t>
        </is>
      </c>
      <c r="AK7" s="933" t="inlineStr">
        <is>
          <t>…</t>
        </is>
      </c>
      <c r="AN7" s="933" t="inlineStr">
        <is>
          <t>…</t>
        </is>
      </c>
      <c r="AQ7" s="933" t="inlineStr">
        <is>
          <t>…</t>
        </is>
      </c>
      <c r="AT7" s="933" t="inlineStr">
        <is>
          <t>…</t>
        </is>
      </c>
    </row>
    <row r="8" ht="31.5" customHeight="1" s="428">
      <c r="A8" s="188" t="n">
        <v>2011</v>
      </c>
      <c r="B8" s="945" t="inlineStr">
        <is>
          <t>…</t>
        </is>
      </c>
      <c r="E8" s="1310" t="inlineStr">
        <is>
          <t>…</t>
        </is>
      </c>
      <c r="H8" s="933" t="inlineStr">
        <is>
          <t>…</t>
        </is>
      </c>
      <c r="K8" s="933" t="inlineStr">
        <is>
          <t>…</t>
        </is>
      </c>
      <c r="N8" s="933" t="inlineStr">
        <is>
          <t>…</t>
        </is>
      </c>
      <c r="Q8" s="933" t="inlineStr">
        <is>
          <t>…</t>
        </is>
      </c>
      <c r="T8" s="933" t="inlineStr">
        <is>
          <t>…</t>
        </is>
      </c>
      <c r="W8" s="933" t="inlineStr">
        <is>
          <t>…</t>
        </is>
      </c>
      <c r="Z8" s="933" t="inlineStr">
        <is>
          <t>…</t>
        </is>
      </c>
      <c r="AC8" s="934" t="inlineStr">
        <is>
          <t>…</t>
        </is>
      </c>
      <c r="AE8" s="1041" t="n"/>
      <c r="AF8" s="945" t="n">
        <v>2011</v>
      </c>
      <c r="AG8" s="188" t="n">
        <v>2011</v>
      </c>
      <c r="AH8" s="935" t="inlineStr">
        <is>
          <t>…</t>
        </is>
      </c>
      <c r="AK8" s="933" t="inlineStr">
        <is>
          <t>…</t>
        </is>
      </c>
      <c r="AN8" s="933" t="inlineStr">
        <is>
          <t>…</t>
        </is>
      </c>
      <c r="AQ8" s="933" t="inlineStr">
        <is>
          <t>…</t>
        </is>
      </c>
      <c r="AT8" s="933" t="inlineStr">
        <is>
          <t>…</t>
        </is>
      </c>
    </row>
    <row r="9" ht="31.5" customHeight="1" s="428">
      <c r="A9" s="188" t="n">
        <v>2012</v>
      </c>
      <c r="B9" s="945" t="n"/>
      <c r="C9" s="946" t="n"/>
      <c r="D9" s="946" t="n"/>
      <c r="E9" s="1310" t="n"/>
      <c r="F9" s="1310" t="n"/>
      <c r="G9" s="1310" t="n"/>
      <c r="H9" s="933" t="n"/>
      <c r="I9" s="933" t="n"/>
      <c r="J9" s="933" t="n"/>
      <c r="K9" s="933" t="n"/>
      <c r="L9" s="933" t="n"/>
      <c r="M9" s="933" t="n"/>
      <c r="N9" s="933" t="n"/>
      <c r="O9" s="933" t="n"/>
      <c r="P9" s="933" t="n"/>
      <c r="Q9" s="933" t="n"/>
      <c r="R9" s="933" t="n"/>
      <c r="S9" s="933" t="n"/>
      <c r="T9" s="933" t="n"/>
      <c r="U9" s="933" t="n"/>
      <c r="V9" s="933" t="n"/>
      <c r="W9" s="933" t="n"/>
      <c r="X9" s="933" t="n"/>
      <c r="Y9" s="933" t="n"/>
      <c r="Z9" s="933" t="n"/>
      <c r="AA9" s="933" t="n"/>
      <c r="AB9" s="933" t="n"/>
      <c r="AC9" s="933" t="n"/>
      <c r="AD9" s="933" t="n"/>
      <c r="AE9" s="933" t="n"/>
      <c r="AF9" s="945" t="n">
        <v>2012</v>
      </c>
      <c r="AG9" s="188" t="n">
        <v>2012</v>
      </c>
      <c r="AH9" s="935" t="n"/>
      <c r="AI9" s="933" t="n"/>
      <c r="AJ9" s="933" t="n"/>
      <c r="AK9" s="933" t="n"/>
      <c r="AL9" s="933" t="n"/>
      <c r="AM9" s="933" t="n"/>
      <c r="AN9" s="933" t="n"/>
      <c r="AO9" s="933" t="n"/>
      <c r="AP9" s="933" t="n"/>
      <c r="AQ9" s="933" t="n"/>
      <c r="AR9" s="933" t="n"/>
      <c r="AS9" s="933" t="n"/>
      <c r="AT9" s="933" t="n"/>
      <c r="AU9" s="933" t="n"/>
      <c r="AV9" s="933" t="n"/>
      <c r="AW9" s="933" t="n"/>
    </row>
    <row r="10" ht="31.5" customHeight="1" s="428">
      <c r="A10" s="188" t="n">
        <v>2013</v>
      </c>
      <c r="B10" s="1311" t="n">
        <v>0</v>
      </c>
      <c r="E10" s="1312" t="n">
        <v>0</v>
      </c>
      <c r="H10" s="1312" t="n">
        <v>0</v>
      </c>
      <c r="K10" s="1312" t="n">
        <v>0</v>
      </c>
      <c r="N10" s="1312" t="n">
        <v>0</v>
      </c>
      <c r="Q10" s="1312" t="n">
        <v>0</v>
      </c>
      <c r="T10" s="1312" t="n">
        <v>0</v>
      </c>
      <c r="W10" s="1312" t="n">
        <v>0</v>
      </c>
      <c r="Z10" s="1312" t="n">
        <v>0</v>
      </c>
      <c r="AC10" s="1312" t="n">
        <v>0</v>
      </c>
      <c r="AF10" s="945" t="n">
        <v>2013</v>
      </c>
      <c r="AG10" s="188" t="n">
        <v>2013</v>
      </c>
      <c r="AH10" s="935" t="n">
        <v>0</v>
      </c>
      <c r="AI10" s="933" t="n"/>
      <c r="AJ10" s="933" t="n"/>
      <c r="AK10" s="933" t="n">
        <v>0</v>
      </c>
      <c r="AL10" s="933" t="n"/>
      <c r="AM10" s="933" t="n"/>
      <c r="AN10" s="933" t="n">
        <v>0</v>
      </c>
      <c r="AO10" s="933" t="n"/>
      <c r="AP10" s="933" t="n"/>
      <c r="AQ10" s="933" t="n">
        <v>0</v>
      </c>
      <c r="AR10" s="933" t="n"/>
      <c r="AS10" s="933" t="n"/>
      <c r="AT10" s="933" t="n">
        <v>0</v>
      </c>
      <c r="AU10" s="933" t="n"/>
      <c r="AV10" s="933" t="n"/>
      <c r="AW10" s="933" t="n"/>
    </row>
    <row r="11" ht="31.5" customHeight="1" s="428">
      <c r="A11" s="152" t="n">
        <v>2014</v>
      </c>
      <c r="B11" s="1313">
        <f>SUM(B13:D14)</f>
        <v/>
      </c>
      <c r="E11" s="1312">
        <f>SUM(E13:G14)</f>
        <v/>
      </c>
      <c r="H11" s="1312">
        <f>SUM(H13:J14)</f>
        <v/>
      </c>
      <c r="K11" s="1312">
        <f>SUM(K13:M14)</f>
        <v/>
      </c>
      <c r="N11" s="1312">
        <f>SUM(N13:P14)</f>
        <v/>
      </c>
      <c r="Q11" s="1312">
        <f>SUM(Q13:S14)</f>
        <v/>
      </c>
      <c r="T11" s="1312">
        <f>SUM(T13:V14)</f>
        <v/>
      </c>
      <c r="W11" s="1312">
        <f>SUM(W13:Y14)</f>
        <v/>
      </c>
      <c r="Z11" s="1312">
        <f>SUM(Z13:AB14)</f>
        <v/>
      </c>
      <c r="AC11" s="1312">
        <f>SUM(AC13:AE14)</f>
        <v/>
      </c>
      <c r="AF11" s="153" t="n">
        <v>2014</v>
      </c>
      <c r="AG11" s="152" t="n">
        <v>2014</v>
      </c>
      <c r="AH11" s="1314">
        <f>SUM(AH13:AJ14)</f>
        <v/>
      </c>
      <c r="AK11" s="1315">
        <f>SUM(AK13:AM14)</f>
        <v/>
      </c>
      <c r="AN11" s="1315">
        <f>SUM(AN13:AP14)</f>
        <v/>
      </c>
      <c r="AQ11" s="1315">
        <f>SUM(AQ13:AS14)</f>
        <v/>
      </c>
      <c r="AT11" s="1315">
        <f>SUM(AT13:AW14)</f>
        <v/>
      </c>
    </row>
    <row r="12" ht="31.5" customHeight="1" s="428">
      <c r="A12" s="1316" t="n"/>
      <c r="B12" s="1313" t="n"/>
      <c r="E12" s="1312" t="inlineStr">
        <is>
          <t>시군해당없음</t>
        </is>
      </c>
      <c r="H12" s="1315" t="n"/>
      <c r="K12" s="1315" t="n"/>
      <c r="N12" s="924" t="n"/>
      <c r="Q12" s="924" t="n"/>
      <c r="T12" s="924" t="n"/>
      <c r="W12" s="924" t="n"/>
      <c r="Z12" s="924" t="n"/>
      <c r="AC12" s="931" t="n"/>
      <c r="AE12" s="1041" t="n"/>
      <c r="AF12" s="1317" t="n"/>
      <c r="AG12" s="1316" t="n"/>
      <c r="AH12" s="932" t="n"/>
      <c r="AK12" s="924" t="n"/>
      <c r="AN12" s="924" t="n"/>
      <c r="AQ12" s="924" t="n"/>
      <c r="AT12" s="924" t="n"/>
    </row>
    <row r="13" ht="31.5" customHeight="1" s="428">
      <c r="A13" s="1316" t="inlineStr">
        <is>
          <t>남자</t>
        </is>
      </c>
      <c r="B13" s="1318" t="n">
        <v>0</v>
      </c>
      <c r="E13" s="1319" t="n">
        <v>0</v>
      </c>
      <c r="H13" s="1320" t="n">
        <v>0</v>
      </c>
      <c r="K13" s="1320" t="n">
        <v>0</v>
      </c>
      <c r="N13" s="1320" t="n">
        <v>0</v>
      </c>
      <c r="Q13" s="1320" t="n">
        <v>0</v>
      </c>
      <c r="T13" s="1320" t="n">
        <v>0</v>
      </c>
      <c r="W13" s="1320" t="n">
        <v>0</v>
      </c>
      <c r="Z13" s="1320" t="n">
        <v>0</v>
      </c>
      <c r="AC13" s="1320" t="n">
        <v>0</v>
      </c>
      <c r="AF13" s="1317" t="inlineStr">
        <is>
          <t>남자</t>
        </is>
      </c>
      <c r="AG13" s="1316" t="inlineStr">
        <is>
          <t>남자</t>
        </is>
      </c>
      <c r="AH13" s="1321" t="n">
        <v>0</v>
      </c>
      <c r="AK13" s="1320" t="n">
        <v>0</v>
      </c>
      <c r="AN13" s="1320" t="n">
        <v>0</v>
      </c>
      <c r="AQ13" s="1320" t="n">
        <v>0</v>
      </c>
      <c r="AT13" s="1320" t="n">
        <v>0</v>
      </c>
    </row>
    <row r="14" ht="31.5" customHeight="1" s="428">
      <c r="A14" s="1316" t="inlineStr">
        <is>
          <t>여자</t>
        </is>
      </c>
      <c r="B14" s="1318" t="n">
        <v>0</v>
      </c>
      <c r="E14" s="1319" t="n">
        <v>0</v>
      </c>
      <c r="H14" s="1320" t="n">
        <v>0</v>
      </c>
      <c r="K14" s="1320" t="n">
        <v>0</v>
      </c>
      <c r="N14" s="1320" t="n">
        <v>0</v>
      </c>
      <c r="Q14" s="1320" t="n">
        <v>0</v>
      </c>
      <c r="T14" s="1320" t="n">
        <v>0</v>
      </c>
      <c r="W14" s="1320" t="n">
        <v>0</v>
      </c>
      <c r="Z14" s="1320" t="n">
        <v>0</v>
      </c>
      <c r="AC14" s="1320" t="n">
        <v>0</v>
      </c>
      <c r="AF14" s="1317" t="inlineStr">
        <is>
          <t>여자</t>
        </is>
      </c>
      <c r="AG14" s="1316" t="inlineStr">
        <is>
          <t>여자</t>
        </is>
      </c>
      <c r="AH14" s="1321" t="n">
        <v>0</v>
      </c>
      <c r="AK14" s="1320" t="n">
        <v>0</v>
      </c>
      <c r="AN14" s="1320" t="n">
        <v>0</v>
      </c>
      <c r="AQ14" s="1320" t="n">
        <v>0</v>
      </c>
      <c r="AT14" s="1320" t="n">
        <v>0</v>
      </c>
    </row>
    <row r="15" ht="18.6" customHeight="1" s="428">
      <c r="A15" s="927" t="inlineStr">
        <is>
          <t xml:space="preserve"> 자료 : 「인구동향조사」 통계청</t>
        </is>
      </c>
      <c r="B15" s="1308" t="n"/>
      <c r="C15" s="1308" t="n"/>
      <c r="D15" s="1308" t="n"/>
      <c r="E15" s="1308" t="n"/>
      <c r="F15" s="1308" t="n"/>
      <c r="G15" s="1308" t="n"/>
      <c r="H15" s="1308" t="n"/>
      <c r="I15" s="1308" t="n"/>
      <c r="J15" s="161" t="n"/>
      <c r="K15" s="161" t="n"/>
      <c r="L15" s="161" t="n"/>
      <c r="M15" s="161" t="n"/>
      <c r="N15" s="161" t="n"/>
      <c r="O15" s="161" t="n"/>
      <c r="P15" s="161" t="n"/>
      <c r="Q15" s="161" t="n"/>
      <c r="R15" s="161" t="n"/>
      <c r="S15" s="161" t="n"/>
      <c r="T15" s="161" t="n"/>
      <c r="U15" s="161" t="n"/>
      <c r="V15" s="161" t="n"/>
      <c r="W15" s="161" t="n"/>
      <c r="X15" s="161" t="n"/>
      <c r="Y15" s="161" t="n"/>
      <c r="Z15" s="161" t="n"/>
      <c r="AA15" s="161" t="n"/>
      <c r="AB15" s="161" t="n"/>
      <c r="AC15" s="161" t="n"/>
      <c r="AD15" s="161" t="n"/>
      <c r="AE15" s="161" t="n"/>
      <c r="AF15" s="1322" t="n"/>
      <c r="AG15" s="1323" t="n"/>
      <c r="AH15" s="161" t="n"/>
      <c r="AI15" s="161" t="n"/>
      <c r="AJ15" s="161" t="n"/>
      <c r="AK15" s="161" t="n"/>
      <c r="AL15" s="161" t="n"/>
      <c r="AM15" s="161" t="n"/>
      <c r="AN15" s="161" t="n"/>
      <c r="AO15" s="1324" t="n"/>
      <c r="AP15" s="1324" t="n"/>
      <c r="AQ15" s="161" t="n"/>
      <c r="AR15" s="161" t="n"/>
      <c r="AS15" s="161" t="n"/>
      <c r="AT15" s="161" t="n"/>
      <c r="AU15" s="161" t="n"/>
      <c r="AV15" s="161" t="n"/>
      <c r="AW15" s="161" t="n"/>
    </row>
  </sheetData>
  <mergeCells count="121">
    <mergeCell ref="B11:D11"/>
    <mergeCell ref="Q14:S14"/>
    <mergeCell ref="AQ12:AS12"/>
    <mergeCell ref="AH8:AJ8"/>
    <mergeCell ref="E13:G13"/>
    <mergeCell ref="AC14:AE14"/>
    <mergeCell ref="W7:Y7"/>
    <mergeCell ref="H11:J11"/>
    <mergeCell ref="Q6:S6"/>
    <mergeCell ref="AN11:AP11"/>
    <mergeCell ref="Q3:AF3"/>
    <mergeCell ref="E7:G7"/>
    <mergeCell ref="B6:D6"/>
    <mergeCell ref="W8:Y8"/>
    <mergeCell ref="T6:V6"/>
    <mergeCell ref="K10:M10"/>
    <mergeCell ref="AN13:AP13"/>
    <mergeCell ref="Z6:AB6"/>
    <mergeCell ref="AH12:AJ12"/>
    <mergeCell ref="AN6:AP6"/>
    <mergeCell ref="T14:V14"/>
    <mergeCell ref="AH14:AJ14"/>
    <mergeCell ref="AK12:AM12"/>
    <mergeCell ref="K11:M11"/>
    <mergeCell ref="Z7:AB7"/>
    <mergeCell ref="B8:D8"/>
    <mergeCell ref="AK14:AM14"/>
    <mergeCell ref="N8:P8"/>
    <mergeCell ref="K12:M12"/>
    <mergeCell ref="H7:J7"/>
    <mergeCell ref="Z8:AB8"/>
    <mergeCell ref="E6:G6"/>
    <mergeCell ref="AK11:AM11"/>
    <mergeCell ref="B10:D10"/>
    <mergeCell ref="K8:M8"/>
    <mergeCell ref="W12:Y12"/>
    <mergeCell ref="AQ14:AS14"/>
    <mergeCell ref="N10:P10"/>
    <mergeCell ref="K14:M14"/>
    <mergeCell ref="AT13:AW13"/>
    <mergeCell ref="T8:V8"/>
    <mergeCell ref="AT7:AW7"/>
    <mergeCell ref="AN8:AP8"/>
    <mergeCell ref="AQ13:AS13"/>
    <mergeCell ref="AC6:AE6"/>
    <mergeCell ref="K7:M7"/>
    <mergeCell ref="AK8:AM8"/>
    <mergeCell ref="AQ6:AS6"/>
    <mergeCell ref="AT8:AW8"/>
    <mergeCell ref="Q13:S13"/>
    <mergeCell ref="Q7:S7"/>
    <mergeCell ref="AC7:AE7"/>
    <mergeCell ref="Z11:AB11"/>
    <mergeCell ref="W10:Y10"/>
    <mergeCell ref="AG3:AW3"/>
    <mergeCell ref="E8:G8"/>
    <mergeCell ref="Q8:S8"/>
    <mergeCell ref="N12:P12"/>
    <mergeCell ref="H6:J6"/>
    <mergeCell ref="E10:G10"/>
    <mergeCell ref="B14:D14"/>
    <mergeCell ref="Q10:S10"/>
    <mergeCell ref="AG4:AW4"/>
    <mergeCell ref="N14:P14"/>
    <mergeCell ref="B13:D13"/>
    <mergeCell ref="T12:V12"/>
    <mergeCell ref="AQ8:AS8"/>
    <mergeCell ref="AH6:AJ6"/>
    <mergeCell ref="E11:G11"/>
    <mergeCell ref="H13:J13"/>
    <mergeCell ref="T13:V13"/>
    <mergeCell ref="T7:V7"/>
    <mergeCell ref="AK6:AM6"/>
    <mergeCell ref="AN7:AP7"/>
    <mergeCell ref="AC11:AE11"/>
    <mergeCell ref="AH7:AJ7"/>
    <mergeCell ref="Z10:AB10"/>
    <mergeCell ref="W14:Y14"/>
    <mergeCell ref="K13:M13"/>
    <mergeCell ref="H8:J8"/>
    <mergeCell ref="E12:G12"/>
    <mergeCell ref="W13:Y13"/>
    <mergeCell ref="Q12:S12"/>
    <mergeCell ref="N11:P11"/>
    <mergeCell ref="AK7:AM7"/>
    <mergeCell ref="W6:Y6"/>
    <mergeCell ref="A4:K4"/>
    <mergeCell ref="H10:J10"/>
    <mergeCell ref="E14:G14"/>
    <mergeCell ref="AC13:AE13"/>
    <mergeCell ref="A3:P3"/>
    <mergeCell ref="B12:D12"/>
    <mergeCell ref="AQ7:AS7"/>
    <mergeCell ref="AC8:AE8"/>
    <mergeCell ref="Z12:AB12"/>
    <mergeCell ref="T11:V11"/>
    <mergeCell ref="AT11:AW11"/>
    <mergeCell ref="AN12:AP12"/>
    <mergeCell ref="AC10:AE10"/>
    <mergeCell ref="AH11:AJ11"/>
    <mergeCell ref="Z14:AB14"/>
    <mergeCell ref="N13:P13"/>
    <mergeCell ref="H12:J12"/>
    <mergeCell ref="Z13:AB13"/>
    <mergeCell ref="AT6:AW6"/>
    <mergeCell ref="AN14:AP14"/>
    <mergeCell ref="W11:Y11"/>
    <mergeCell ref="N6:P6"/>
    <mergeCell ref="Q11:S11"/>
    <mergeCell ref="AT12:AW12"/>
    <mergeCell ref="K6:M6"/>
    <mergeCell ref="H14:J14"/>
    <mergeCell ref="AH13:AJ13"/>
    <mergeCell ref="B7:D7"/>
    <mergeCell ref="AT14:AW14"/>
    <mergeCell ref="A15:I15"/>
    <mergeCell ref="N7:P7"/>
    <mergeCell ref="AQ11:AS11"/>
    <mergeCell ref="AK13:AM13"/>
    <mergeCell ref="AC12:AE12"/>
    <mergeCell ref="T10:V10"/>
  </mergeCells>
  <printOptions horizontalCentered="1"/>
  <pageMargins left="1.102362204724409" right="1.102362204724409" top="1.535433070866142" bottom="1.535433070866142" header="0.3937007874015748" footer="0.3937007874015748"/>
  <pageSetup orientation="portrait" paperSize="9" scale="71"/>
  <colBreaks count="2" manualBreakCount="2">
    <brk id="16" min="0" max="36" man="1"/>
    <brk id="32" min="0" max="36" man="1"/>
  </colBreaks>
</worksheet>
</file>

<file path=xl/worksheets/sheet15.xml><?xml version="1.0" encoding="utf-8"?>
<worksheet xmlns="http://schemas.openxmlformats.org/spreadsheetml/2006/main">
  <sheetPr codeName="Sheet15">
    <outlinePr summaryBelow="1" summaryRight="1"/>
    <pageSetUpPr/>
  </sheetPr>
  <dimension ref="A1:AW16"/>
  <sheetViews>
    <sheetView view="pageBreakPreview" zoomScaleNormal="100" zoomScaleSheetLayoutView="100" workbookViewId="0">
      <selection activeCell="A11" sqref="A11"/>
    </sheetView>
  </sheetViews>
  <sheetFormatPr baseColWidth="8" defaultRowHeight="11.25"/>
  <cols>
    <col width="11.88671875" customWidth="1" style="382" min="1" max="1"/>
    <col width="5" customWidth="1" style="382" min="2" max="4"/>
    <col width="5.109375" customWidth="1" style="382" min="5" max="31"/>
    <col width="11.88671875" customWidth="1" style="382" min="32" max="33"/>
    <col width="5.109375" customWidth="1" style="382" min="34" max="49"/>
    <col width="8.88671875" customWidth="1" style="382" min="50" max="16384"/>
  </cols>
  <sheetData>
    <row r="1" ht="14.1" customFormat="1" customHeight="1" s="138">
      <c r="A1" s="135" t="inlineStr">
        <is>
          <t>Ⅲ. 인 구</t>
        </is>
      </c>
      <c r="B1" s="135" t="n"/>
      <c r="C1" s="1306" t="n"/>
      <c r="D1" s="1306" t="n"/>
      <c r="E1" s="1307" t="n"/>
      <c r="F1" s="1306" t="n"/>
      <c r="H1" s="139" t="n"/>
      <c r="I1" s="139" t="n"/>
      <c r="J1" s="1306" t="n"/>
      <c r="N1" s="1307" t="n"/>
      <c r="O1" s="1307" t="n"/>
      <c r="P1" s="1307" t="n"/>
      <c r="Q1" s="1307" t="n"/>
      <c r="R1" s="1307" t="n"/>
      <c r="S1" s="1307" t="n"/>
      <c r="T1" s="1307" t="n"/>
      <c r="U1" s="1307" t="n"/>
      <c r="V1" s="1307" t="n"/>
      <c r="W1" s="1307" t="n"/>
      <c r="X1" s="1307" t="n"/>
      <c r="Y1" s="1307" t="n"/>
      <c r="Z1" s="1307" t="n"/>
      <c r="AA1" s="1307" t="n"/>
      <c r="AB1" s="1307" t="n"/>
      <c r="AC1" s="1307" t="n"/>
      <c r="AD1" s="1307" t="n"/>
      <c r="AE1" s="1307" t="n"/>
      <c r="AF1" s="141" t="n"/>
      <c r="AG1" s="135" t="n"/>
      <c r="AH1" s="141" t="n"/>
      <c r="AI1" s="135" t="n"/>
      <c r="AJ1" s="1306" t="n"/>
      <c r="AK1" s="1307" t="n"/>
      <c r="AL1" s="1306" t="n"/>
      <c r="AM1" s="1307" t="n"/>
      <c r="AN1" s="1307" t="n"/>
      <c r="AP1" s="135" t="n"/>
      <c r="AQ1" s="141" t="n"/>
      <c r="AR1" s="1307" t="n"/>
      <c r="AS1" s="1307" t="n"/>
      <c r="AT1" s="1307" t="n"/>
      <c r="AU1" s="1307" t="n"/>
      <c r="AV1" s="1307" t="n"/>
      <c r="AW1" s="141" t="n"/>
    </row>
    <row r="2" ht="14.1" customFormat="1" customHeight="1" s="138">
      <c r="A2" s="135" t="n"/>
      <c r="B2" s="135" t="n"/>
      <c r="C2" s="1306" t="n"/>
      <c r="D2" s="1306" t="n"/>
      <c r="E2" s="1307" t="n"/>
      <c r="F2" s="1306" t="n"/>
      <c r="G2" s="141" t="n"/>
      <c r="H2" s="1307" t="n"/>
      <c r="I2" s="1307" t="n"/>
      <c r="J2" s="1306" t="n"/>
      <c r="N2" s="1307" t="n"/>
      <c r="O2" s="1307" t="n"/>
      <c r="P2" s="1307" t="n"/>
      <c r="Q2" s="1307" t="n"/>
      <c r="R2" s="1307" t="n"/>
      <c r="S2" s="1307" t="n"/>
      <c r="T2" s="1307" t="n"/>
      <c r="U2" s="1307" t="n"/>
      <c r="V2" s="1307" t="n"/>
      <c r="W2" s="1307" t="n"/>
      <c r="X2" s="1307" t="n"/>
      <c r="Y2" s="1307" t="n"/>
      <c r="Z2" s="1307" t="n"/>
      <c r="AA2" s="1307" t="n"/>
      <c r="AB2" s="1307" t="n"/>
      <c r="AC2" s="1307" t="n"/>
      <c r="AD2" s="1307" t="n"/>
      <c r="AE2" s="1307" t="n"/>
      <c r="AF2" s="135" t="n"/>
      <c r="AG2" s="135" t="n"/>
      <c r="AH2" s="141" t="n"/>
      <c r="AI2" s="135" t="n"/>
      <c r="AJ2" s="1306" t="n"/>
      <c r="AK2" s="1307" t="n"/>
      <c r="AL2" s="1306" t="n"/>
      <c r="AM2" s="1307" t="n"/>
      <c r="AN2" s="1307" t="n"/>
      <c r="AO2" s="135" t="n"/>
      <c r="AP2" s="135" t="n"/>
      <c r="AQ2" s="141" t="n"/>
      <c r="AR2" s="1307" t="n"/>
      <c r="AS2" s="1307" t="n"/>
      <c r="AT2" s="1307" t="n"/>
      <c r="AU2" s="1307" t="n"/>
      <c r="AV2" s="1307" t="n"/>
      <c r="AW2" s="1306" t="n"/>
    </row>
    <row r="3" ht="20.1" customFormat="1" customHeight="1" s="937">
      <c r="A3" s="937" t="inlineStr">
        <is>
          <t>12. 이혼율</t>
        </is>
      </c>
      <c r="Q3" s="938" t="n"/>
      <c r="AG3" s="937" t="n"/>
    </row>
    <row r="4" ht="24" customFormat="1" customHeight="1" s="144">
      <c r="A4" s="939" t="inlineStr">
        <is>
          <t>12. Divorce Rate</t>
        </is>
      </c>
      <c r="AG4" s="940" t="n"/>
    </row>
    <row r="5" ht="18" customFormat="1" customHeight="1" s="464" thickBot="1">
      <c r="A5" s="464" t="inlineStr">
        <is>
          <t>단위 : 천명당 건</t>
        </is>
      </c>
      <c r="G5" s="465" t="n"/>
      <c r="I5" s="465" t="n"/>
      <c r="AF5" s="147" t="inlineStr">
        <is>
          <t>Unit : case per 1,000 population</t>
        </is>
      </c>
      <c r="AG5" s="464" t="inlineStr">
        <is>
          <t>단위 : 천명당 건</t>
        </is>
      </c>
      <c r="AH5" s="465" t="n"/>
      <c r="AO5" s="147" t="n"/>
      <c r="AW5" s="147" t="inlineStr">
        <is>
          <t>Unit : case per 1,000 population</t>
        </is>
      </c>
    </row>
    <row r="6" ht="36" customFormat="1" customHeight="1" s="148">
      <c r="A6" s="115" t="inlineStr">
        <is>
          <t>연별
Year</t>
        </is>
      </c>
      <c r="B6" s="944" t="inlineStr">
        <is>
          <t>계
Total</t>
        </is>
      </c>
      <c r="C6" s="1308" t="n"/>
      <c r="D6" s="1309" t="n"/>
      <c r="E6" s="944" t="inlineStr">
        <is>
          <t>15 ~ 19세
Years old</t>
        </is>
      </c>
      <c r="F6" s="1308" t="n"/>
      <c r="G6" s="1309" t="n"/>
      <c r="H6" s="944" t="inlineStr">
        <is>
          <t>20 ~ 24세</t>
        </is>
      </c>
      <c r="I6" s="1308" t="n"/>
      <c r="J6" s="1309" t="n"/>
      <c r="K6" s="944" t="inlineStr">
        <is>
          <t>25 ~ 29세</t>
        </is>
      </c>
      <c r="L6" s="1308" t="n"/>
      <c r="M6" s="1309" t="n"/>
      <c r="N6" s="944" t="inlineStr">
        <is>
          <t>30~34세</t>
        </is>
      </c>
      <c r="O6" s="1308" t="n"/>
      <c r="P6" s="1309" t="n"/>
      <c r="Q6" s="944" t="inlineStr">
        <is>
          <t>35~39세</t>
        </is>
      </c>
      <c r="R6" s="1308" t="n"/>
      <c r="S6" s="1309" t="n"/>
      <c r="T6" s="944" t="inlineStr">
        <is>
          <t>40~44세</t>
        </is>
      </c>
      <c r="U6" s="1308" t="n"/>
      <c r="V6" s="1309" t="n"/>
      <c r="W6" s="944" t="inlineStr">
        <is>
          <t>45~49세</t>
        </is>
      </c>
      <c r="X6" s="1308" t="n"/>
      <c r="Y6" s="1309" t="n"/>
      <c r="Z6" s="944" t="inlineStr">
        <is>
          <t>50~54세</t>
        </is>
      </c>
      <c r="AA6" s="1308" t="n"/>
      <c r="AB6" s="1309" t="n"/>
      <c r="AC6" s="944" t="inlineStr">
        <is>
          <t>55~59세</t>
        </is>
      </c>
      <c r="AD6" s="1308" t="n"/>
      <c r="AE6" s="1309" t="n"/>
      <c r="AF6" s="115" t="inlineStr">
        <is>
          <t>연별
Year</t>
        </is>
      </c>
      <c r="AG6" s="115" t="inlineStr">
        <is>
          <t>연별
Year</t>
        </is>
      </c>
      <c r="AH6" s="944" t="inlineStr">
        <is>
          <t>60~64세</t>
        </is>
      </c>
      <c r="AI6" s="1308" t="n"/>
      <c r="AJ6" s="1309" t="n"/>
      <c r="AK6" s="944" t="inlineStr">
        <is>
          <t>60 ~ 64세</t>
        </is>
      </c>
      <c r="AL6" s="1308" t="n"/>
      <c r="AM6" s="1309" t="n"/>
      <c r="AN6" s="944" t="inlineStr">
        <is>
          <t>65 ~ 69세</t>
        </is>
      </c>
      <c r="AO6" s="1308" t="n"/>
      <c r="AP6" s="1309" t="n"/>
      <c r="AQ6" s="944" t="inlineStr">
        <is>
          <t>70 ~ 74세</t>
        </is>
      </c>
      <c r="AR6" s="1308" t="n"/>
      <c r="AS6" s="1309" t="n"/>
      <c r="AT6" s="944" t="inlineStr">
        <is>
          <t>75세 이상
75 years old or over</t>
        </is>
      </c>
      <c r="AU6" s="1308" t="n"/>
      <c r="AV6" s="1308" t="n"/>
      <c r="AW6" s="1309" t="n"/>
    </row>
    <row r="7" ht="31.5" customHeight="1" s="428">
      <c r="A7" s="188" t="n">
        <v>2010</v>
      </c>
      <c r="B7" s="945" t="inlineStr">
        <is>
          <t>…</t>
        </is>
      </c>
      <c r="E7" s="1310" t="inlineStr">
        <is>
          <t>…</t>
        </is>
      </c>
      <c r="H7" s="933" t="inlineStr">
        <is>
          <t>…</t>
        </is>
      </c>
      <c r="K7" s="933" t="inlineStr">
        <is>
          <t>…</t>
        </is>
      </c>
      <c r="N7" s="933" t="inlineStr">
        <is>
          <t>…</t>
        </is>
      </c>
      <c r="Q7" s="933" t="inlineStr">
        <is>
          <t>…</t>
        </is>
      </c>
      <c r="T7" s="933" t="inlineStr">
        <is>
          <t>…</t>
        </is>
      </c>
      <c r="W7" s="933" t="inlineStr">
        <is>
          <t>…</t>
        </is>
      </c>
      <c r="Z7" s="933" t="inlineStr">
        <is>
          <t>…</t>
        </is>
      </c>
      <c r="AC7" s="934" t="inlineStr">
        <is>
          <t>…</t>
        </is>
      </c>
      <c r="AE7" s="1041" t="n"/>
      <c r="AF7" s="945" t="n">
        <v>2010</v>
      </c>
      <c r="AG7" s="188" t="n">
        <v>2010</v>
      </c>
      <c r="AH7" s="935" t="inlineStr">
        <is>
          <t>…</t>
        </is>
      </c>
      <c r="AK7" s="933" t="inlineStr">
        <is>
          <t>…</t>
        </is>
      </c>
      <c r="AN7" s="933" t="inlineStr">
        <is>
          <t>…</t>
        </is>
      </c>
      <c r="AQ7" s="933" t="inlineStr">
        <is>
          <t>…</t>
        </is>
      </c>
      <c r="AT7" s="933" t="inlineStr">
        <is>
          <t>…</t>
        </is>
      </c>
    </row>
    <row r="8" ht="31.5" customHeight="1" s="428">
      <c r="A8" s="188" t="n">
        <v>2011</v>
      </c>
      <c r="B8" s="945" t="inlineStr">
        <is>
          <t>…</t>
        </is>
      </c>
      <c r="E8" s="1310" t="inlineStr">
        <is>
          <t>…</t>
        </is>
      </c>
      <c r="H8" s="933" t="inlineStr">
        <is>
          <t>…</t>
        </is>
      </c>
      <c r="K8" s="933" t="inlineStr">
        <is>
          <t>…</t>
        </is>
      </c>
      <c r="N8" s="933" t="inlineStr">
        <is>
          <t>…</t>
        </is>
      </c>
      <c r="Q8" s="933" t="inlineStr">
        <is>
          <t>…</t>
        </is>
      </c>
      <c r="T8" s="933" t="inlineStr">
        <is>
          <t>…</t>
        </is>
      </c>
      <c r="W8" s="933" t="inlineStr">
        <is>
          <t>…</t>
        </is>
      </c>
      <c r="Z8" s="933" t="inlineStr">
        <is>
          <t>…</t>
        </is>
      </c>
      <c r="AC8" s="934" t="inlineStr">
        <is>
          <t>…</t>
        </is>
      </c>
      <c r="AE8" s="1041" t="n"/>
      <c r="AF8" s="945" t="n">
        <v>2011</v>
      </c>
      <c r="AG8" s="188" t="n">
        <v>2011</v>
      </c>
      <c r="AH8" s="935" t="inlineStr">
        <is>
          <t>…</t>
        </is>
      </c>
      <c r="AK8" s="933" t="inlineStr">
        <is>
          <t>…</t>
        </is>
      </c>
      <c r="AN8" s="933" t="inlineStr">
        <is>
          <t>…</t>
        </is>
      </c>
      <c r="AQ8" s="933" t="inlineStr">
        <is>
          <t>…</t>
        </is>
      </c>
      <c r="AT8" s="933" t="inlineStr">
        <is>
          <t>…</t>
        </is>
      </c>
    </row>
    <row r="9" ht="31.5" customHeight="1" s="428">
      <c r="A9" s="188" t="n">
        <v>2012</v>
      </c>
      <c r="B9" s="945" t="n"/>
      <c r="C9" s="946" t="n"/>
      <c r="D9" s="946" t="n"/>
      <c r="E9" s="1310" t="n"/>
      <c r="F9" s="1310" t="n"/>
      <c r="G9" s="1310" t="n"/>
      <c r="H9" s="933" t="n"/>
      <c r="I9" s="933" t="n"/>
      <c r="J9" s="933" t="n"/>
      <c r="K9" s="933" t="n"/>
      <c r="L9" s="933" t="n"/>
      <c r="M9" s="933" t="n"/>
      <c r="N9" s="933" t="n"/>
      <c r="O9" s="933" t="n"/>
      <c r="P9" s="933" t="n"/>
      <c r="Q9" s="933" t="n"/>
      <c r="R9" s="933" t="n"/>
      <c r="S9" s="933" t="n"/>
      <c r="T9" s="933" t="n"/>
      <c r="U9" s="933" t="n"/>
      <c r="V9" s="933" t="n"/>
      <c r="W9" s="933" t="n"/>
      <c r="X9" s="933" t="n"/>
      <c r="Y9" s="933" t="n"/>
      <c r="Z9" s="933" t="n"/>
      <c r="AA9" s="933" t="n"/>
      <c r="AB9" s="933" t="n"/>
      <c r="AC9" s="933" t="n"/>
      <c r="AD9" s="933" t="n"/>
      <c r="AE9" s="933" t="n"/>
      <c r="AF9" s="945" t="n">
        <v>2012</v>
      </c>
      <c r="AG9" s="188" t="n">
        <v>2012</v>
      </c>
      <c r="AH9" s="935" t="n"/>
      <c r="AI9" s="933" t="n"/>
      <c r="AJ9" s="933" t="n"/>
      <c r="AK9" s="933" t="n"/>
      <c r="AL9" s="933" t="n"/>
      <c r="AM9" s="933" t="n"/>
      <c r="AN9" s="933" t="n"/>
      <c r="AO9" s="933" t="n"/>
      <c r="AP9" s="933" t="n"/>
      <c r="AQ9" s="933" t="n"/>
      <c r="AR9" s="933" t="n"/>
      <c r="AS9" s="933" t="n"/>
      <c r="AT9" s="933" t="n"/>
      <c r="AU9" s="933" t="n"/>
      <c r="AV9" s="933" t="n"/>
      <c r="AW9" s="933" t="n"/>
    </row>
    <row r="10" ht="31.5" customHeight="1" s="428">
      <c r="A10" s="188" t="n">
        <v>2013</v>
      </c>
      <c r="B10" s="1311" t="n">
        <v>0</v>
      </c>
      <c r="E10" s="1312" t="n">
        <v>0</v>
      </c>
      <c r="H10" s="1312" t="n">
        <v>0</v>
      </c>
      <c r="K10" s="1312" t="n">
        <v>0</v>
      </c>
      <c r="N10" s="1312" t="n">
        <v>0</v>
      </c>
      <c r="Q10" s="1312" t="n">
        <v>0</v>
      </c>
      <c r="T10" s="1312" t="n">
        <v>0</v>
      </c>
      <c r="W10" s="1312" t="n">
        <v>0</v>
      </c>
      <c r="Z10" s="1312" t="n">
        <v>0</v>
      </c>
      <c r="AC10" s="1312" t="n">
        <v>0</v>
      </c>
      <c r="AF10" s="945" t="n">
        <v>2013</v>
      </c>
      <c r="AG10" s="188" t="n">
        <v>2013</v>
      </c>
      <c r="AH10" s="935" t="n">
        <v>0</v>
      </c>
      <c r="AI10" s="933" t="n"/>
      <c r="AJ10" s="933" t="n"/>
      <c r="AK10" s="933" t="n">
        <v>0</v>
      </c>
      <c r="AL10" s="933" t="n"/>
      <c r="AM10" s="933" t="n"/>
      <c r="AN10" s="933" t="n">
        <v>0</v>
      </c>
      <c r="AO10" s="933" t="n"/>
      <c r="AP10" s="933" t="n"/>
      <c r="AQ10" s="933" t="n">
        <v>0</v>
      </c>
      <c r="AR10" s="933" t="n"/>
      <c r="AS10" s="933" t="n"/>
      <c r="AT10" s="933" t="n">
        <v>0</v>
      </c>
      <c r="AU10" s="933" t="n"/>
      <c r="AV10" s="933" t="n"/>
      <c r="AW10" s="933" t="n"/>
    </row>
    <row r="11" ht="31.5" customHeight="1" s="428">
      <c r="A11" s="152" t="n">
        <v>2014</v>
      </c>
      <c r="B11" s="1313">
        <f>SUM(B13:D14)</f>
        <v/>
      </c>
      <c r="E11" s="1312">
        <f>SUM(E13:G14)</f>
        <v/>
      </c>
      <c r="H11" s="1312">
        <f>SUM(H13:J14)</f>
        <v/>
      </c>
      <c r="K11" s="1312">
        <f>SUM(K13:M14)</f>
        <v/>
      </c>
      <c r="N11" s="1312">
        <f>SUM(N13:P14)</f>
        <v/>
      </c>
      <c r="Q11" s="1312">
        <f>SUM(Q13:S14)</f>
        <v/>
      </c>
      <c r="T11" s="1312">
        <f>SUM(T13:V14)</f>
        <v/>
      </c>
      <c r="W11" s="1312">
        <f>SUM(W13:Y14)</f>
        <v/>
      </c>
      <c r="Z11" s="1312">
        <f>SUM(Z13:AB14)</f>
        <v/>
      </c>
      <c r="AC11" s="1312">
        <f>SUM(AC13:AE14)</f>
        <v/>
      </c>
      <c r="AF11" s="153" t="n">
        <v>2014</v>
      </c>
      <c r="AG11" s="152" t="n">
        <v>2014</v>
      </c>
      <c r="AH11" s="1314">
        <f>SUM(AH13:AJ14)</f>
        <v/>
      </c>
      <c r="AK11" s="1315">
        <f>SUM(AK13:AM14)</f>
        <v/>
      </c>
      <c r="AN11" s="1315">
        <f>SUM(AN13:AP14)</f>
        <v/>
      </c>
      <c r="AQ11" s="1315">
        <f>SUM(AQ13:AS14)</f>
        <v/>
      </c>
      <c r="AT11" s="1315">
        <f>SUM(AT13:AW14)</f>
        <v/>
      </c>
    </row>
    <row r="12" ht="31.5" customHeight="1" s="428">
      <c r="A12" s="1316" t="n"/>
      <c r="B12" s="1313" t="n"/>
      <c r="E12" s="1312" t="inlineStr">
        <is>
          <t>시군해당없음</t>
        </is>
      </c>
      <c r="H12" s="1315" t="n"/>
      <c r="K12" s="1315" t="n"/>
      <c r="N12" s="924" t="n"/>
      <c r="Q12" s="924" t="n"/>
      <c r="T12" s="924" t="n"/>
      <c r="W12" s="924" t="n"/>
      <c r="Z12" s="924" t="n"/>
      <c r="AC12" s="931" t="n"/>
      <c r="AE12" s="1041" t="n"/>
      <c r="AF12" s="1317" t="n"/>
      <c r="AG12" s="1316" t="n"/>
      <c r="AH12" s="932" t="n"/>
      <c r="AK12" s="924" t="n"/>
      <c r="AN12" s="924" t="n"/>
      <c r="AQ12" s="924" t="n"/>
      <c r="AT12" s="924" t="n"/>
    </row>
    <row r="13" ht="31.5" customHeight="1" s="428">
      <c r="A13" s="1316" t="inlineStr">
        <is>
          <t>남자</t>
        </is>
      </c>
      <c r="B13" s="1318" t="n">
        <v>0</v>
      </c>
      <c r="E13" s="1319" t="n">
        <v>0</v>
      </c>
      <c r="H13" s="1320" t="n">
        <v>0</v>
      </c>
      <c r="K13" s="1320" t="n">
        <v>0</v>
      </c>
      <c r="N13" s="1320" t="n">
        <v>0</v>
      </c>
      <c r="Q13" s="1320" t="n">
        <v>0</v>
      </c>
      <c r="T13" s="1320" t="n">
        <v>0</v>
      </c>
      <c r="W13" s="1320" t="n">
        <v>0</v>
      </c>
      <c r="Z13" s="1320" t="n">
        <v>0</v>
      </c>
      <c r="AC13" s="1320" t="n">
        <v>0</v>
      </c>
      <c r="AF13" s="1317" t="inlineStr">
        <is>
          <t>남자</t>
        </is>
      </c>
      <c r="AG13" s="1316" t="inlineStr">
        <is>
          <t>남자</t>
        </is>
      </c>
      <c r="AH13" s="1321" t="n">
        <v>0</v>
      </c>
      <c r="AK13" s="1320" t="n">
        <v>0</v>
      </c>
      <c r="AN13" s="1320" t="n">
        <v>0</v>
      </c>
      <c r="AQ13" s="1320" t="n">
        <v>0</v>
      </c>
      <c r="AT13" s="1320" t="n">
        <v>0</v>
      </c>
    </row>
    <row r="14" ht="31.5" customHeight="1" s="428">
      <c r="A14" s="1316" t="inlineStr">
        <is>
          <t>여자</t>
        </is>
      </c>
      <c r="B14" s="1318" t="n">
        <v>0</v>
      </c>
      <c r="E14" s="1319" t="n">
        <v>0</v>
      </c>
      <c r="H14" s="1320" t="n">
        <v>0</v>
      </c>
      <c r="K14" s="1320" t="n">
        <v>0</v>
      </c>
      <c r="N14" s="1320" t="n">
        <v>0</v>
      </c>
      <c r="Q14" s="1320" t="n">
        <v>0</v>
      </c>
      <c r="T14" s="1320" t="n">
        <v>0</v>
      </c>
      <c r="W14" s="1320" t="n">
        <v>0</v>
      </c>
      <c r="Z14" s="1320" t="n">
        <v>0</v>
      </c>
      <c r="AC14" s="1320" t="n">
        <v>0</v>
      </c>
      <c r="AF14" s="1317" t="inlineStr">
        <is>
          <t>여자</t>
        </is>
      </c>
      <c r="AG14" s="1316" t="inlineStr">
        <is>
          <t>여자</t>
        </is>
      </c>
      <c r="AH14" s="1321" t="n">
        <v>0</v>
      </c>
      <c r="AK14" s="1320" t="n">
        <v>0</v>
      </c>
      <c r="AN14" s="1320" t="n">
        <v>0</v>
      </c>
      <c r="AQ14" s="1320" t="n">
        <v>0</v>
      </c>
      <c r="AT14" s="1320" t="n">
        <v>0</v>
      </c>
    </row>
    <row r="15" ht="18.6" customHeight="1" s="428">
      <c r="A15" s="927" t="inlineStr">
        <is>
          <t xml:space="preserve"> 자료 : 「인구동향조사」 통계청</t>
        </is>
      </c>
      <c r="B15" s="1308" t="n"/>
      <c r="C15" s="1308" t="n"/>
      <c r="D15" s="1308" t="n"/>
      <c r="E15" s="1308" t="n"/>
      <c r="F15" s="1308" t="n"/>
      <c r="G15" s="1308" t="n"/>
      <c r="H15" s="1308" t="n"/>
      <c r="I15" s="1308" t="n"/>
      <c r="J15" s="161" t="n"/>
      <c r="K15" s="161" t="n"/>
      <c r="L15" s="161" t="n"/>
      <c r="M15" s="161" t="n"/>
      <c r="N15" s="161" t="n"/>
      <c r="O15" s="161" t="n"/>
      <c r="P15" s="161" t="n"/>
      <c r="Q15" s="161" t="n"/>
      <c r="R15" s="161" t="n"/>
      <c r="S15" s="161" t="n"/>
      <c r="T15" s="161" t="n"/>
      <c r="U15" s="161" t="n"/>
      <c r="V15" s="161" t="n"/>
      <c r="W15" s="161" t="n"/>
      <c r="X15" s="161" t="n"/>
      <c r="Y15" s="161" t="n"/>
      <c r="Z15" s="161" t="n"/>
      <c r="AA15" s="161" t="n"/>
      <c r="AB15" s="161" t="n"/>
      <c r="AC15" s="161" t="n"/>
      <c r="AD15" s="161" t="n"/>
      <c r="AE15" s="161" t="n"/>
      <c r="AF15" s="1322" t="n"/>
      <c r="AG15" s="1323" t="n"/>
      <c r="AH15" s="161" t="n"/>
      <c r="AI15" s="161" t="n"/>
      <c r="AJ15" s="161" t="n"/>
      <c r="AK15" s="161" t="n"/>
      <c r="AL15" s="161" t="n"/>
      <c r="AM15" s="161" t="n"/>
      <c r="AN15" s="161" t="n"/>
      <c r="AO15" s="1324" t="n"/>
      <c r="AP15" s="1324" t="n"/>
      <c r="AQ15" s="161" t="n"/>
      <c r="AR15" s="161" t="n"/>
      <c r="AS15" s="161" t="n"/>
      <c r="AT15" s="161" t="n"/>
      <c r="AU15" s="161" t="n"/>
      <c r="AV15" s="161" t="n"/>
      <c r="AW15" s="161" t="n"/>
    </row>
    <row r="16" ht="11.1" customFormat="1" customHeight="1" s="382">
      <c r="A16" s="160" t="n"/>
      <c r="G16" s="382" t="n"/>
      <c r="H16" s="382" t="n"/>
      <c r="I16" s="382" t="n"/>
      <c r="J16" s="382" t="n"/>
      <c r="K16" s="382" t="n"/>
      <c r="L16" s="382" t="n"/>
      <c r="M16" s="382" t="n"/>
      <c r="N16" s="382" t="n"/>
      <c r="O16" s="382" t="n"/>
      <c r="P16" s="382" t="n"/>
      <c r="Q16" s="382" t="n"/>
      <c r="R16" s="382" t="n"/>
      <c r="S16" s="382" t="n"/>
      <c r="T16" s="382" t="n"/>
      <c r="U16" s="382" t="n"/>
      <c r="V16" s="382" t="n"/>
      <c r="W16" s="382" t="n"/>
      <c r="X16" s="382" t="n"/>
      <c r="Y16" s="382" t="n"/>
      <c r="Z16" s="382" t="n"/>
      <c r="AA16" s="382" t="n"/>
      <c r="AB16" s="382" t="n"/>
      <c r="AC16" s="382" t="n"/>
      <c r="AD16" s="382" t="n"/>
      <c r="AE16" s="382" t="n"/>
      <c r="AF16" s="160" t="n"/>
      <c r="AG16" s="160" t="n"/>
      <c r="AH16" s="382" t="n"/>
      <c r="AI16" s="382" t="n"/>
      <c r="AJ16" s="382" t="n"/>
      <c r="AK16" s="382" t="n"/>
      <c r="AL16" s="382" t="n"/>
      <c r="AM16" s="382" t="n"/>
      <c r="AN16" s="382" t="n"/>
      <c r="AO16" s="159" t="n"/>
      <c r="AP16" s="160" t="n"/>
      <c r="AQ16" s="382" t="n"/>
      <c r="AR16" s="382" t="n"/>
      <c r="AS16" s="382" t="n"/>
      <c r="AT16" s="382" t="n"/>
      <c r="AU16" s="382" t="n"/>
      <c r="AV16" s="382" t="n"/>
      <c r="AW16" s="382" t="n"/>
    </row>
  </sheetData>
  <mergeCells count="121">
    <mergeCell ref="B11:D11"/>
    <mergeCell ref="Q14:S14"/>
    <mergeCell ref="AQ12:AS12"/>
    <mergeCell ref="AH8:AJ8"/>
    <mergeCell ref="E13:G13"/>
    <mergeCell ref="AC14:AE14"/>
    <mergeCell ref="W7:Y7"/>
    <mergeCell ref="H11:J11"/>
    <mergeCell ref="Q6:S6"/>
    <mergeCell ref="AN11:AP11"/>
    <mergeCell ref="Q3:AF3"/>
    <mergeCell ref="E7:G7"/>
    <mergeCell ref="B6:D6"/>
    <mergeCell ref="W8:Y8"/>
    <mergeCell ref="T6:V6"/>
    <mergeCell ref="K10:M10"/>
    <mergeCell ref="AN13:AP13"/>
    <mergeCell ref="Z6:AB6"/>
    <mergeCell ref="AH12:AJ12"/>
    <mergeCell ref="AN6:AP6"/>
    <mergeCell ref="T14:V14"/>
    <mergeCell ref="AH14:AJ14"/>
    <mergeCell ref="AK12:AM12"/>
    <mergeCell ref="K11:M11"/>
    <mergeCell ref="Z7:AB7"/>
    <mergeCell ref="B8:D8"/>
    <mergeCell ref="AK14:AM14"/>
    <mergeCell ref="N8:P8"/>
    <mergeCell ref="K12:M12"/>
    <mergeCell ref="H7:J7"/>
    <mergeCell ref="Z8:AB8"/>
    <mergeCell ref="E6:G6"/>
    <mergeCell ref="AK11:AM11"/>
    <mergeCell ref="B10:D10"/>
    <mergeCell ref="K8:M8"/>
    <mergeCell ref="W12:Y12"/>
    <mergeCell ref="AQ14:AS14"/>
    <mergeCell ref="N10:P10"/>
    <mergeCell ref="K14:M14"/>
    <mergeCell ref="AT13:AW13"/>
    <mergeCell ref="T8:V8"/>
    <mergeCell ref="AT7:AW7"/>
    <mergeCell ref="AN8:AP8"/>
    <mergeCell ref="AQ13:AS13"/>
    <mergeCell ref="AC6:AE6"/>
    <mergeCell ref="K7:M7"/>
    <mergeCell ref="AK8:AM8"/>
    <mergeCell ref="AQ6:AS6"/>
    <mergeCell ref="AT8:AW8"/>
    <mergeCell ref="Q13:S13"/>
    <mergeCell ref="Q7:S7"/>
    <mergeCell ref="AC7:AE7"/>
    <mergeCell ref="Z11:AB11"/>
    <mergeCell ref="W10:Y10"/>
    <mergeCell ref="AG3:AW3"/>
    <mergeCell ref="E8:G8"/>
    <mergeCell ref="Q8:S8"/>
    <mergeCell ref="N12:P12"/>
    <mergeCell ref="H6:J6"/>
    <mergeCell ref="E10:G10"/>
    <mergeCell ref="B14:D14"/>
    <mergeCell ref="Q10:S10"/>
    <mergeCell ref="AG4:AW4"/>
    <mergeCell ref="N14:P14"/>
    <mergeCell ref="B13:D13"/>
    <mergeCell ref="T12:V12"/>
    <mergeCell ref="AQ8:AS8"/>
    <mergeCell ref="AH6:AJ6"/>
    <mergeCell ref="E11:G11"/>
    <mergeCell ref="H13:J13"/>
    <mergeCell ref="T13:V13"/>
    <mergeCell ref="T7:V7"/>
    <mergeCell ref="AK6:AM6"/>
    <mergeCell ref="AN7:AP7"/>
    <mergeCell ref="AC11:AE11"/>
    <mergeCell ref="AH7:AJ7"/>
    <mergeCell ref="Z10:AB10"/>
    <mergeCell ref="W14:Y14"/>
    <mergeCell ref="K13:M13"/>
    <mergeCell ref="H8:J8"/>
    <mergeCell ref="E12:G12"/>
    <mergeCell ref="W13:Y13"/>
    <mergeCell ref="Q12:S12"/>
    <mergeCell ref="N11:P11"/>
    <mergeCell ref="AK7:AM7"/>
    <mergeCell ref="W6:Y6"/>
    <mergeCell ref="A4:K4"/>
    <mergeCell ref="H10:J10"/>
    <mergeCell ref="E14:G14"/>
    <mergeCell ref="AC13:AE13"/>
    <mergeCell ref="A3:P3"/>
    <mergeCell ref="B12:D12"/>
    <mergeCell ref="AQ7:AS7"/>
    <mergeCell ref="AC8:AE8"/>
    <mergeCell ref="Z12:AB12"/>
    <mergeCell ref="T11:V11"/>
    <mergeCell ref="AT11:AW11"/>
    <mergeCell ref="AN12:AP12"/>
    <mergeCell ref="AC10:AE10"/>
    <mergeCell ref="AH11:AJ11"/>
    <mergeCell ref="Z14:AB14"/>
    <mergeCell ref="N13:P13"/>
    <mergeCell ref="H12:J12"/>
    <mergeCell ref="Z13:AB13"/>
    <mergeCell ref="AT6:AW6"/>
    <mergeCell ref="AN14:AP14"/>
    <mergeCell ref="W11:Y11"/>
    <mergeCell ref="N6:P6"/>
    <mergeCell ref="Q11:S11"/>
    <mergeCell ref="AT12:AW12"/>
    <mergeCell ref="K6:M6"/>
    <mergeCell ref="H14:J14"/>
    <mergeCell ref="AH13:AJ13"/>
    <mergeCell ref="B7:D7"/>
    <mergeCell ref="AT14:AW14"/>
    <mergeCell ref="A15:I15"/>
    <mergeCell ref="N7:P7"/>
    <mergeCell ref="AQ11:AS11"/>
    <mergeCell ref="AK13:AM13"/>
    <mergeCell ref="AC12:AE12"/>
    <mergeCell ref="T10:V10"/>
  </mergeCells>
  <printOptions horizontalCentered="1"/>
  <pageMargins left="1.102362204724409" right="1.102362204724409" top="1.535433070866142" bottom="1.535433070866142" header="0.3937007874015748" footer="0.3937007874015748"/>
  <pageSetup orientation="portrait" paperSize="9" scale="71"/>
  <colBreaks count="2" manualBreakCount="2">
    <brk id="16" min="0" max="36" man="1"/>
    <brk id="32" min="0" max="36" man="1"/>
  </colBreaks>
</worksheet>
</file>

<file path=xl/worksheets/sheet16.xml><?xml version="1.0" encoding="utf-8"?>
<worksheet xmlns="http://schemas.openxmlformats.org/spreadsheetml/2006/main">
  <sheetPr codeName="Sheet17">
    <outlinePr summaryBelow="1" summaryRight="1"/>
    <pageSetUpPr/>
  </sheetPr>
  <dimension ref="A1:M13"/>
  <sheetViews>
    <sheetView showGridLines="0" view="pageBreakPreview" zoomScaleNormal="100" zoomScaleSheetLayoutView="100" workbookViewId="0">
      <selection activeCell="K27" sqref="K27"/>
    </sheetView>
  </sheetViews>
  <sheetFormatPr baseColWidth="8" defaultRowHeight="11.25"/>
  <cols>
    <col width="6.6640625" customWidth="1" style="382" min="1" max="1"/>
    <col width="10.21875" customWidth="1" style="382" min="2" max="2"/>
    <col width="8.77734375" customWidth="1" style="382" min="3" max="13"/>
    <col width="8.88671875" customWidth="1" style="382" min="14" max="16384"/>
  </cols>
  <sheetData>
    <row r="1" ht="15" customFormat="1" customHeight="1" s="466">
      <c r="A1" s="463" t="inlineStr">
        <is>
          <t>Ⅲ. 인 구</t>
        </is>
      </c>
      <c r="B1" s="464" t="n"/>
      <c r="C1" s="464" t="n"/>
      <c r="M1" s="465" t="inlineStr">
        <is>
          <t>Ⅲ. Population</t>
        </is>
      </c>
    </row>
    <row r="2" ht="15" customFormat="1" customHeight="1" s="467">
      <c r="A2" s="376" t="n"/>
      <c r="B2" s="378" t="n"/>
      <c r="C2" s="378" t="n"/>
      <c r="M2" s="379" t="n"/>
    </row>
    <row r="3" ht="24.95" customFormat="1" customHeight="1" s="960">
      <c r="A3" s="960" t="inlineStr">
        <is>
          <t>13. 여성가구주 현황</t>
        </is>
      </c>
    </row>
    <row r="4" ht="24.95" customFormat="1" customHeight="1" s="960">
      <c r="A4" s="961" t="inlineStr">
        <is>
          <t>13. Female Household Heads</t>
        </is>
      </c>
    </row>
    <row r="5" ht="15" customFormat="1" customHeight="1" s="380" thickBot="1">
      <c r="A5" s="380" t="inlineStr">
        <is>
          <t>단위 : 가구, %</t>
        </is>
      </c>
      <c r="F5" s="462" t="n"/>
      <c r="G5" s="462" t="n"/>
      <c r="M5" s="462" t="inlineStr">
        <is>
          <t>Unit : household, %</t>
        </is>
      </c>
    </row>
    <row r="6" ht="35.1" customFormat="1" customHeight="1" s="380">
      <c r="A6" s="1340" t="inlineStr">
        <is>
          <t>연 별</t>
        </is>
      </c>
      <c r="B6" s="1341" t="inlineStr">
        <is>
          <t>일반가구수1) (A)
No. of
general households</t>
        </is>
      </c>
      <c r="C6" s="1342" t="inlineStr">
        <is>
          <t>연령별 여성가구주 가구</t>
        </is>
      </c>
      <c r="D6" s="1343" t="n"/>
      <c r="E6" s="1343" t="n"/>
      <c r="F6" s="1343" t="n"/>
      <c r="G6" s="1343" t="n"/>
      <c r="H6" s="1343" t="n"/>
      <c r="I6" s="1343" t="n"/>
      <c r="J6" s="1343" t="n"/>
      <c r="K6" s="1344" t="n"/>
      <c r="L6" s="1345" t="inlineStr">
        <is>
          <t>여성가구주 가구 비율2)
Female household rate</t>
        </is>
      </c>
      <c r="M6" s="1346" t="n"/>
    </row>
    <row r="7" ht="35.1" customFormat="1" customHeight="1" s="380">
      <c r="A7" s="1347" t="n"/>
      <c r="B7" s="1348" t="n"/>
      <c r="C7" s="965" t="inlineStr">
        <is>
          <t>계(B)
Total</t>
        </is>
      </c>
      <c r="D7" s="530" t="inlineStr">
        <is>
          <t>19세 이하
Under 19</t>
        </is>
      </c>
      <c r="E7" s="530" t="inlineStr">
        <is>
          <t>20-29세
20~29
years old</t>
        </is>
      </c>
      <c r="F7" s="530" t="inlineStr">
        <is>
          <t>30-39세
30~39
years old</t>
        </is>
      </c>
      <c r="G7" s="968" t="inlineStr">
        <is>
          <t>40-49세
40~49
years old</t>
        </is>
      </c>
      <c r="H7" s="965" t="inlineStr">
        <is>
          <t>50-59세
50~59
years old</t>
        </is>
      </c>
      <c r="I7" s="530" t="inlineStr">
        <is>
          <t>60-69세
60~69
years old</t>
        </is>
      </c>
      <c r="J7" s="530" t="inlineStr">
        <is>
          <t>70-79세
70~79
years old</t>
        </is>
      </c>
      <c r="K7" s="530" t="inlineStr">
        <is>
          <t>80세 이상
80 years old
and more</t>
        </is>
      </c>
      <c r="L7" s="1349" t="n"/>
      <c r="M7" s="1350" t="n"/>
    </row>
    <row r="8" ht="50.1" customFormat="1" customHeight="1" s="216" thickBot="1">
      <c r="A8" s="587" t="n">
        <v>2024</v>
      </c>
      <c r="B8" s="1351" t="n">
        <v>14069</v>
      </c>
      <c r="C8" s="1352">
        <f>SUM(D8:K8)</f>
        <v/>
      </c>
      <c r="D8" s="1353" t="n">
        <v>4</v>
      </c>
      <c r="E8" s="1353" t="n">
        <v>162</v>
      </c>
      <c r="F8" s="1353" t="n">
        <v>315</v>
      </c>
      <c r="G8" s="1353" t="n">
        <v>552</v>
      </c>
      <c r="H8" s="1353" t="n">
        <v>956</v>
      </c>
      <c r="I8" s="1353" t="n">
        <v>1459</v>
      </c>
      <c r="J8" s="1353" t="n">
        <v>1229</v>
      </c>
      <c r="K8" s="1354" t="n">
        <v>1615</v>
      </c>
      <c r="L8" s="1355">
        <f>(C8/B8)*100</f>
        <v/>
      </c>
      <c r="M8" s="1356" t="n"/>
    </row>
    <row r="9" ht="15" customFormat="1" customHeight="1" s="471">
      <c r="A9" s="469" t="inlineStr">
        <is>
          <t>자료 :『인구총조사』,『인구주택총조사(0,5년)』통계청 인구총조사과</t>
        </is>
      </c>
      <c r="B9" s="469" t="n"/>
      <c r="C9" s="471" t="n"/>
      <c r="D9" s="471" t="n"/>
      <c r="E9" s="471" t="n"/>
      <c r="F9" s="471" t="n"/>
      <c r="G9" s="471" t="n"/>
      <c r="H9" s="471" t="n"/>
      <c r="I9" s="471" t="n"/>
      <c r="M9" s="472" t="n"/>
    </row>
    <row r="10" ht="15" customFormat="1" customHeight="1" s="471">
      <c r="A10" s="469" t="inlineStr">
        <is>
          <t>주 : 1) 일반가구를 대상으로 집계(비혈연가구, 1인가구포함)</t>
        </is>
      </c>
      <c r="B10" s="469" t="n"/>
      <c r="C10" s="471" t="n"/>
      <c r="D10" s="471" t="n"/>
      <c r="E10" s="471" t="n"/>
      <c r="F10" s="471" t="n"/>
      <c r="G10" s="471" t="n"/>
      <c r="H10" s="471" t="n"/>
      <c r="I10" s="471" t="n"/>
    </row>
    <row r="11" ht="15" customFormat="1" customHeight="1" s="471">
      <c r="A11" s="469" t="inlineStr">
        <is>
          <t xml:space="preserve">     단, 집단가구(6인이상 비혈연가구, 기숙사, 사회시설 등) 및 외국인가구는 제외</t>
        </is>
      </c>
      <c r="B11" s="469" t="n"/>
      <c r="C11" s="471" t="n"/>
      <c r="D11" s="471" t="n"/>
      <c r="E11" s="471" t="n"/>
      <c r="F11" s="471" t="n"/>
      <c r="G11" s="471" t="n"/>
      <c r="H11" s="471" t="n"/>
      <c r="I11" s="471" t="n"/>
    </row>
    <row r="12" ht="15" customFormat="1" customHeight="1" s="471">
      <c r="A12" s="471" t="inlineStr">
        <is>
          <t xml:space="preserve">   2) 여성가구주 가구 비율 = (B)/(A)*100</t>
        </is>
      </c>
      <c r="B12" s="471" t="n"/>
      <c r="C12" s="471" t="n"/>
      <c r="D12" s="471" t="n"/>
      <c r="E12" s="471" t="n"/>
      <c r="F12" s="471" t="n"/>
      <c r="G12" s="471" t="n"/>
    </row>
    <row r="13" ht="15" customFormat="1" customHeight="1" s="473">
      <c r="A13" s="473" t="inlineStr">
        <is>
          <t xml:space="preserve">   [X]는 비밀보호</t>
        </is>
      </c>
    </row>
  </sheetData>
  <mergeCells count="7">
    <mergeCell ref="L6:M7"/>
    <mergeCell ref="A4:M4"/>
    <mergeCell ref="A3:M3"/>
    <mergeCell ref="A6:A7"/>
    <mergeCell ref="L8:M8"/>
    <mergeCell ref="B6:B7"/>
    <mergeCell ref="C6:K6"/>
  </mergeCells>
  <printOptions horizontalCentered="1"/>
  <pageMargins left="1.102362204724409" right="1.102362204724409" top="1.535433070866142" bottom="1.535433070866142" header="0.3937007874015748" footer="0.3937007874015748"/>
  <pageSetup orientation="portrait" paperSize="9" scale="58"/>
</worksheet>
</file>

<file path=xl/worksheets/sheet17.xml><?xml version="1.0" encoding="utf-8"?>
<worksheet xmlns="http://schemas.openxmlformats.org/spreadsheetml/2006/main">
  <sheetPr codeName="Sheet18">
    <outlinePr summaryBelow="1" summaryRight="1"/>
    <pageSetUpPr/>
  </sheetPr>
  <dimension ref="A1:L12"/>
  <sheetViews>
    <sheetView showGridLines="0" view="pageBreakPreview" zoomScaleNormal="100" zoomScaleSheetLayoutView="100" workbookViewId="0">
      <selection activeCell="K24" sqref="K24"/>
    </sheetView>
  </sheetViews>
  <sheetFormatPr baseColWidth="8" defaultRowHeight="11.25"/>
  <cols>
    <col width="8.88671875" customWidth="1" style="382" min="1" max="1"/>
    <col width="8.77734375" customWidth="1" style="382" min="2" max="12"/>
    <col width="8.88671875" customWidth="1" style="382" min="13" max="16384"/>
  </cols>
  <sheetData>
    <row r="1" ht="15" customFormat="1" customHeight="1" s="488">
      <c r="A1" s="628" t="inlineStr">
        <is>
          <t>Ⅲ. 인 구</t>
        </is>
      </c>
      <c r="B1" s="628" t="n"/>
      <c r="C1" s="628" t="n"/>
      <c r="D1" s="628" t="n"/>
      <c r="E1" s="628" t="n"/>
      <c r="F1" s="628" t="n"/>
      <c r="G1" s="628" t="n"/>
      <c r="H1" s="628" t="n"/>
      <c r="I1" s="628" t="n"/>
      <c r="J1" s="628" t="n"/>
      <c r="K1" s="981" t="inlineStr">
        <is>
          <t>Ⅲ. Population</t>
        </is>
      </c>
    </row>
    <row r="2" ht="15" customFormat="1" customHeight="1" s="467">
      <c r="A2" s="482" t="n"/>
      <c r="B2" s="482" t="n"/>
      <c r="C2" s="482" t="n"/>
      <c r="D2" s="482" t="n"/>
      <c r="E2" s="482" t="n"/>
      <c r="F2" s="482" t="n"/>
      <c r="G2" s="482" t="n"/>
      <c r="H2" s="482" t="n"/>
      <c r="I2" s="482" t="n"/>
      <c r="J2" s="482" t="n"/>
      <c r="K2" s="383" t="n"/>
      <c r="L2" s="383" t="n"/>
    </row>
    <row r="3" ht="24.95" customFormat="1" customHeight="1" s="486">
      <c r="A3" s="982" t="inlineStr">
        <is>
          <t>14. 다문화 가구 및 가구원</t>
        </is>
      </c>
    </row>
    <row r="4" ht="24.95" customFormat="1" customHeight="1" s="486">
      <c r="A4" s="982" t="inlineStr">
        <is>
          <t>14. Multicultural households and household members</t>
        </is>
      </c>
    </row>
    <row r="5" ht="15" customFormat="1" customHeight="1" s="491">
      <c r="A5" s="489" t="inlineStr">
        <is>
          <t>단위 : 가구, 명</t>
        </is>
      </c>
      <c r="B5" s="490" t="n"/>
      <c r="C5" s="490" t="n"/>
      <c r="D5" s="490" t="n"/>
      <c r="E5" s="490" t="n"/>
      <c r="F5" s="490" t="n"/>
      <c r="G5" s="490" t="n"/>
      <c r="H5" s="490" t="n"/>
      <c r="I5" s="490" t="n"/>
      <c r="J5" s="490" t="n"/>
      <c r="K5" s="985" t="inlineStr">
        <is>
          <t>Unit : household, person</t>
        </is>
      </c>
      <c r="L5" s="1096" t="n"/>
    </row>
    <row r="6" ht="18" customFormat="1" customHeight="1" s="464">
      <c r="A6" s="1357" t="inlineStr">
        <is>
          <t>연별
Year</t>
        </is>
      </c>
      <c r="B6" s="483" t="inlineStr">
        <is>
          <t>다문화가구</t>
        </is>
      </c>
      <c r="C6" s="1358" t="inlineStr">
        <is>
          <t>총 계
Total</t>
        </is>
      </c>
      <c r="D6" s="1359" t="n"/>
      <c r="E6" s="1360" t="inlineStr">
        <is>
          <t>내국인(출생)1)
korean(natural)</t>
        </is>
      </c>
      <c r="F6" s="1359" t="n"/>
      <c r="G6" s="1360" t="inlineStr">
        <is>
          <t>내국인(귀화)2)
korean(naturalized)</t>
        </is>
      </c>
      <c r="H6" s="1359" t="n"/>
      <c r="I6" s="1358" t="inlineStr">
        <is>
          <t>외국인(결혼이민자)3)
foreigner(marriage-based immigrants)</t>
        </is>
      </c>
      <c r="J6" s="1359" t="n"/>
      <c r="K6" s="1360" t="inlineStr">
        <is>
          <t>외국인(기타)4)
Foreigner(etc)</t>
        </is>
      </c>
      <c r="L6" s="1359" t="n"/>
    </row>
    <row r="7" ht="27" customFormat="1" customHeight="1" s="485">
      <c r="A7" s="1273" t="n"/>
      <c r="B7" s="678" t="inlineStr">
        <is>
          <t>Multicultural
Households</t>
        </is>
      </c>
      <c r="C7" s="1048" t="n"/>
      <c r="D7" s="1049" t="n"/>
      <c r="E7" s="1048" t="n"/>
      <c r="F7" s="1049" t="n"/>
      <c r="G7" s="1048" t="n"/>
      <c r="H7" s="1049" t="n"/>
      <c r="I7" s="1048" t="n"/>
      <c r="J7" s="1049" t="n"/>
      <c r="K7" s="1048" t="n"/>
      <c r="L7" s="1049" t="n"/>
    </row>
    <row r="8" ht="42.75" customHeight="1" s="428">
      <c r="A8" s="997" t="n">
        <v>2021</v>
      </c>
      <c r="B8" s="1361" t="n">
        <v>285</v>
      </c>
      <c r="C8" s="1362">
        <f>SUM(E8:L8)</f>
        <v/>
      </c>
      <c r="E8" s="1362" t="n">
        <v>675</v>
      </c>
      <c r="G8" s="1362" t="n">
        <v>143</v>
      </c>
      <c r="I8" s="1362" t="n">
        <v>111</v>
      </c>
      <c r="K8" s="1362" t="n">
        <v>22</v>
      </c>
    </row>
    <row r="9" ht="42.75" customHeight="1" s="428">
      <c r="A9" s="997" t="n">
        <v>2022</v>
      </c>
      <c r="B9" s="1361" t="n">
        <v>292</v>
      </c>
      <c r="C9" s="1362" t="n">
        <v>965</v>
      </c>
      <c r="E9" s="1362" t="n">
        <v>658</v>
      </c>
      <c r="G9" s="1362" t="n">
        <v>152</v>
      </c>
      <c r="I9" s="1362" t="n">
        <v>107</v>
      </c>
      <c r="K9" s="1362" t="n">
        <v>48</v>
      </c>
    </row>
    <row r="10" ht="42.75" customFormat="1" customHeight="1" s="599">
      <c r="A10" s="600" t="n">
        <v>2023</v>
      </c>
      <c r="B10" s="1363" t="n">
        <v>312</v>
      </c>
      <c r="C10" s="1364">
        <f>SUM(E10:L10)</f>
        <v/>
      </c>
      <c r="E10" s="1364" t="n">
        <v>696</v>
      </c>
      <c r="G10" s="1364" t="n">
        <v>154</v>
      </c>
      <c r="I10" s="1364" t="n">
        <v>124</v>
      </c>
      <c r="K10" s="1364" t="n">
        <v>32</v>
      </c>
    </row>
    <row r="11" ht="42.75" customFormat="1" customHeight="1" s="635">
      <c r="A11" s="634" t="n">
        <v>2024</v>
      </c>
      <c r="B11" s="1365" t="n">
        <v>284</v>
      </c>
      <c r="C11" s="1366">
        <f>SUM(E11:L11)</f>
        <v/>
      </c>
      <c r="D11" s="1096" t="n"/>
      <c r="E11" s="1367" t="n">
        <v>412</v>
      </c>
      <c r="F11" s="1096" t="n"/>
      <c r="G11" s="1367" t="n">
        <v>157</v>
      </c>
      <c r="H11" s="1096" t="n"/>
      <c r="I11" s="1367" t="n">
        <v>6</v>
      </c>
      <c r="J11" s="1096" t="n"/>
      <c r="K11" s="1367" t="n">
        <v>8</v>
      </c>
      <c r="L11" s="1096" t="n"/>
    </row>
    <row r="12" ht="60" customFormat="1" customHeight="1" s="382">
      <c r="A12" s="975" t="inlineStr">
        <is>
          <t xml:space="preserve">  주 : 1) 출생에 의한 대한민국 국민인 자이며, 한국인 배우자 또는 한국인 자녀 
     2) 국적법상 귀화에 의한 국적취득자로 현재 대한민국 국민인 자
     3) 내국인(귀화자 포함)과 결혼한 외국인
     4) 그 외 가구 내 외국인
 자료 : 『인구총조사』가구부문-다문화가구, 통계청 인구총조사과, 2018년 자료부터 수록</t>
        </is>
      </c>
      <c r="B12" s="1368" t="n"/>
      <c r="C12" s="1368" t="n"/>
      <c r="D12" s="1368" t="n"/>
      <c r="E12" s="1368" t="n"/>
      <c r="F12" s="1368" t="n"/>
      <c r="G12" s="1368" t="n"/>
      <c r="H12" s="1368" t="n"/>
      <c r="I12" s="1368" t="n"/>
      <c r="J12" s="1368" t="n"/>
      <c r="K12" s="1368" t="n"/>
      <c r="L12" s="1368" t="n"/>
    </row>
  </sheetData>
  <mergeCells count="31">
    <mergeCell ref="E6:F7"/>
    <mergeCell ref="G6:H7"/>
    <mergeCell ref="G11:H11"/>
    <mergeCell ref="I11:J11"/>
    <mergeCell ref="K9:L9"/>
    <mergeCell ref="K5:L5"/>
    <mergeCell ref="A6:A7"/>
    <mergeCell ref="G8:H8"/>
    <mergeCell ref="A3:L3"/>
    <mergeCell ref="E8:F8"/>
    <mergeCell ref="A12:L12"/>
    <mergeCell ref="K11:L11"/>
    <mergeCell ref="C10:D10"/>
    <mergeCell ref="E10:F10"/>
    <mergeCell ref="G10:H10"/>
    <mergeCell ref="K1:L1"/>
    <mergeCell ref="C9:D9"/>
    <mergeCell ref="E9:F9"/>
    <mergeCell ref="A4:L4"/>
    <mergeCell ref="C6:D7"/>
    <mergeCell ref="I6:J7"/>
    <mergeCell ref="K8:L8"/>
    <mergeCell ref="C11:D11"/>
    <mergeCell ref="K6:L7"/>
    <mergeCell ref="E11:F11"/>
    <mergeCell ref="I8:J8"/>
    <mergeCell ref="C8:D8"/>
    <mergeCell ref="I10:J10"/>
    <mergeCell ref="K10:L10"/>
    <mergeCell ref="G9:H9"/>
    <mergeCell ref="I9:J9"/>
  </mergeCells>
  <printOptions horizontalCentered="1"/>
  <pageMargins left="1.102362204724409" right="1.102362204724409" top="1.535433070866142" bottom="1.535433070866142" header="0.3937007874015748" footer="0.3937007874015748"/>
  <pageSetup orientation="portrait" paperSize="9" scale="63"/>
</worksheet>
</file>

<file path=xl/worksheets/sheet18.xml><?xml version="1.0" encoding="utf-8"?>
<worksheet xmlns="http://schemas.openxmlformats.org/spreadsheetml/2006/main">
  <sheetPr codeName="Sheet19">
    <outlinePr summaryBelow="1" summaryRight="1"/>
    <pageSetUpPr/>
  </sheetPr>
  <dimension ref="A1:R18"/>
  <sheetViews>
    <sheetView showGridLines="0" view="pageBreakPreview" zoomScaleNormal="100" zoomScaleSheetLayoutView="100" workbookViewId="0">
      <selection activeCell="I20" sqref="I20"/>
    </sheetView>
  </sheetViews>
  <sheetFormatPr baseColWidth="8" defaultRowHeight="13.5"/>
  <cols>
    <col width="8.88671875" customWidth="1" style="428" min="1" max="16"/>
    <col width="15.77734375" customWidth="1" style="428" min="17" max="17"/>
    <col width="8.88671875" customWidth="1" style="428" min="18" max="16384"/>
  </cols>
  <sheetData>
    <row r="1" ht="15" customFormat="1" customHeight="1" s="302">
      <c r="A1" s="628" t="inlineStr">
        <is>
          <t>Ⅲ. 인 구</t>
        </is>
      </c>
      <c r="B1" s="476" t="n"/>
      <c r="C1" s="628" t="n"/>
      <c r="D1" s="628" t="n"/>
      <c r="E1" s="628" t="n"/>
      <c r="F1" s="628" t="n"/>
      <c r="G1" s="628" t="n"/>
      <c r="H1" s="628" t="n"/>
      <c r="I1" s="628" t="n"/>
      <c r="J1" s="628" t="n"/>
      <c r="K1" s="628" t="n"/>
      <c r="L1" s="628" t="n"/>
      <c r="M1" s="628" t="n"/>
      <c r="N1" s="628" t="n"/>
      <c r="O1" s="628" t="n"/>
      <c r="P1" s="628" t="n"/>
      <c r="R1" s="462" t="inlineStr">
        <is>
          <t>Ⅲ. Population</t>
        </is>
      </c>
    </row>
    <row r="2" ht="15" customFormat="1" customHeight="1" s="334">
      <c r="A2" s="477" t="n"/>
      <c r="B2" s="478" t="n"/>
      <c r="C2" s="477" t="n"/>
      <c r="D2" s="477" t="n"/>
      <c r="E2" s="477" t="n"/>
      <c r="F2" s="477" t="n"/>
      <c r="G2" s="477" t="n"/>
      <c r="H2" s="477" t="n"/>
      <c r="I2" s="477" t="n"/>
      <c r="J2" s="477" t="n"/>
      <c r="K2" s="477" t="n"/>
      <c r="L2" s="477" t="n"/>
      <c r="M2" s="477" t="n"/>
      <c r="N2" s="477" t="n"/>
      <c r="O2" s="477" t="n"/>
      <c r="P2" s="477" t="n"/>
      <c r="R2" s="387" t="n"/>
    </row>
    <row r="3" ht="24.95" customFormat="1" customHeight="1" s="474">
      <c r="A3" s="992" t="inlineStr">
        <is>
          <t>15. 가구원수별 가구(일반가구1))</t>
        </is>
      </c>
      <c r="B3" s="1329" t="n"/>
      <c r="C3" s="1329" t="n"/>
      <c r="D3" s="1329" t="n"/>
      <c r="E3" s="1329" t="n"/>
      <c r="F3" s="1329" t="n"/>
      <c r="G3" s="1329" t="n"/>
      <c r="H3" s="1329" t="n"/>
      <c r="I3" s="1329" t="n"/>
      <c r="J3" s="1329" t="n"/>
      <c r="K3" s="1329" t="n"/>
      <c r="L3" s="1329" t="n"/>
      <c r="M3" s="1329" t="n"/>
      <c r="N3" s="1329" t="n"/>
      <c r="O3" s="1329" t="n"/>
      <c r="P3" s="1329" t="n"/>
      <c r="Q3" s="1329" t="n"/>
      <c r="R3" s="1329" t="n"/>
    </row>
    <row r="4" ht="24.95" customHeight="1" s="428">
      <c r="A4" s="992" t="inlineStr">
        <is>
          <t>15. Households by Household Members</t>
        </is>
      </c>
      <c r="B4" s="1329" t="n"/>
      <c r="C4" s="1329" t="n"/>
      <c r="D4" s="1329" t="n"/>
      <c r="E4" s="1329" t="n"/>
      <c r="F4" s="1329" t="n"/>
      <c r="G4" s="1329" t="n"/>
      <c r="H4" s="1329" t="n"/>
      <c r="I4" s="1329" t="n"/>
      <c r="J4" s="1329" t="n"/>
      <c r="K4" s="1329" t="n"/>
      <c r="L4" s="1329" t="n"/>
      <c r="M4" s="1329" t="n"/>
      <c r="N4" s="1329" t="n"/>
      <c r="O4" s="1329" t="n"/>
      <c r="P4" s="1329" t="n"/>
      <c r="Q4" s="1329" t="n"/>
      <c r="R4" s="1329" t="n"/>
    </row>
    <row r="5" ht="15" customFormat="1" customHeight="1" s="302" thickBot="1">
      <c r="A5" s="479" t="inlineStr">
        <is>
          <t>단위 : 가구</t>
        </is>
      </c>
      <c r="B5" s="479" t="n"/>
      <c r="C5" s="479" t="n"/>
      <c r="D5" s="479" t="n"/>
      <c r="E5" s="480" t="n"/>
      <c r="F5" s="479" t="n"/>
      <c r="G5" s="479" t="n"/>
      <c r="H5" s="479" t="n"/>
      <c r="I5" s="479" t="n"/>
      <c r="J5" s="479" t="n"/>
      <c r="K5" s="479" t="n"/>
      <c r="L5" s="479" t="n"/>
      <c r="M5" s="479" t="n"/>
      <c r="N5" s="479" t="n"/>
      <c r="O5" s="479" t="n"/>
      <c r="P5" s="479" t="n"/>
      <c r="Q5" s="481" t="n"/>
      <c r="R5" s="481" t="inlineStr">
        <is>
          <t>Unit : household, person</t>
        </is>
      </c>
    </row>
    <row r="6" ht="15" customFormat="1" customHeight="1" s="315">
      <c r="A6" s="1369" t="inlineStr">
        <is>
          <t>연   별
시군구별</t>
        </is>
      </c>
      <c r="B6" s="1370" t="inlineStr">
        <is>
          <t>일반가구
Type of occupancy
(household)</t>
        </is>
      </c>
      <c r="C6" s="1371" t="inlineStr">
        <is>
          <t>가구원별수 Number of household by size</t>
        </is>
      </c>
      <c r="D6" s="439" t="n"/>
      <c r="E6" s="439" t="n"/>
      <c r="F6" s="439" t="n"/>
      <c r="G6" s="439" t="n"/>
      <c r="H6" s="439" t="n"/>
      <c r="I6" s="439" t="n"/>
      <c r="J6" s="439" t="n"/>
      <c r="K6" s="439" t="n"/>
      <c r="L6" s="439" t="n"/>
      <c r="M6" s="439" t="n"/>
      <c r="N6" s="439" t="n"/>
      <c r="O6" s="439" t="n"/>
      <c r="P6" s="1083" t="n"/>
      <c r="Q6" s="1372" t="inlineStr">
        <is>
          <t>평균가구원수</t>
        </is>
      </c>
      <c r="R6" s="1373" t="inlineStr">
        <is>
          <t>Year &amp;
Si, Gun</t>
        </is>
      </c>
    </row>
    <row r="7" ht="15" customFormat="1" customHeight="1" s="315">
      <c r="A7" s="1272" t="n"/>
      <c r="B7" s="1042" t="n"/>
      <c r="C7" s="1092" t="n"/>
      <c r="D7" s="1091" t="n"/>
      <c r="E7" s="1091" t="n"/>
      <c r="F7" s="1091" t="n"/>
      <c r="G7" s="1091" t="n"/>
      <c r="H7" s="1091" t="n"/>
      <c r="I7" s="1091" t="n"/>
      <c r="J7" s="1091" t="n"/>
      <c r="K7" s="1091" t="n"/>
      <c r="L7" s="1091" t="n"/>
      <c r="M7" s="1091" t="n"/>
      <c r="N7" s="1091" t="n"/>
      <c r="O7" s="1091" t="n"/>
      <c r="P7" s="1047" t="n"/>
      <c r="Q7" s="1044" t="n"/>
      <c r="R7" s="1374" t="n"/>
    </row>
    <row r="8" ht="20.1" customFormat="1" customHeight="1" s="315">
      <c r="A8" s="1272" t="n"/>
      <c r="B8" s="1042" t="n"/>
      <c r="C8" s="1375" t="inlineStr">
        <is>
          <t>1
Size of household members-1</t>
        </is>
      </c>
      <c r="D8" s="1087" t="n"/>
      <c r="E8" s="1375" t="inlineStr">
        <is>
          <t>2
Size of household members-2</t>
        </is>
      </c>
      <c r="F8" s="1087" t="n"/>
      <c r="G8" s="1375" t="inlineStr">
        <is>
          <t>3
Size of household members-3</t>
        </is>
      </c>
      <c r="H8" s="1087" t="n"/>
      <c r="I8" s="1375" t="inlineStr">
        <is>
          <t>4
Size of household members-4</t>
        </is>
      </c>
      <c r="J8" s="1087" t="n"/>
      <c r="K8" s="1375" t="inlineStr">
        <is>
          <t>5
Size of household members-5</t>
        </is>
      </c>
      <c r="L8" s="1087" t="n"/>
      <c r="M8" s="1375" t="inlineStr">
        <is>
          <t>6
Size of household members-6</t>
        </is>
      </c>
      <c r="N8" s="1087" t="n"/>
      <c r="O8" s="1375" t="inlineStr">
        <is>
          <t>7인이상
Size of household members-7 and over</t>
        </is>
      </c>
      <c r="P8" s="1087" t="n"/>
      <c r="Q8" s="1376" t="inlineStr">
        <is>
          <t>Average size of household members
(In person)</t>
        </is>
      </c>
      <c r="R8" s="1374" t="n"/>
    </row>
    <row r="9" ht="20.1" customFormat="1" customHeight="1" s="315">
      <c r="A9" s="1273" t="n"/>
      <c r="B9" s="1049" t="n"/>
      <c r="C9" s="1048" t="n"/>
      <c r="D9" s="1049" t="n"/>
      <c r="E9" s="1048" t="n"/>
      <c r="F9" s="1049" t="n"/>
      <c r="G9" s="1048" t="n"/>
      <c r="H9" s="1049" t="n"/>
      <c r="I9" s="1048" t="n"/>
      <c r="J9" s="1049" t="n"/>
      <c r="K9" s="1048" t="n"/>
      <c r="L9" s="1049" t="n"/>
      <c r="M9" s="1048" t="n"/>
      <c r="N9" s="1049" t="n"/>
      <c r="O9" s="1048" t="n"/>
      <c r="P9" s="1049" t="n"/>
      <c r="Q9" s="1048" t="n"/>
      <c r="R9" s="1377" t="n"/>
    </row>
    <row r="10" ht="15" customFormat="1" customHeight="1" s="315">
      <c r="A10" s="993" t="n">
        <v>2021</v>
      </c>
      <c r="B10" s="1378">
        <f>SUM(C10:P11)</f>
        <v/>
      </c>
      <c r="C10" s="1379" t="n">
        <v>4987</v>
      </c>
      <c r="D10" s="1368" t="n"/>
      <c r="E10" s="1379" t="n">
        <v>5059</v>
      </c>
      <c r="F10" s="1368" t="n"/>
      <c r="G10" s="1379" t="n">
        <v>2023</v>
      </c>
      <c r="H10" s="1368" t="n"/>
      <c r="I10" s="1379" t="n">
        <v>1072</v>
      </c>
      <c r="J10" s="1368" t="n"/>
      <c r="K10" s="1379" t="n">
        <v>337</v>
      </c>
      <c r="L10" s="1368" t="n"/>
      <c r="M10" s="1379" t="n">
        <v>77</v>
      </c>
      <c r="N10" s="1368" t="n"/>
      <c r="O10" s="1379" t="n">
        <v>21</v>
      </c>
      <c r="P10" s="1368" t="n"/>
      <c r="Q10" s="1380" t="n">
        <v>2</v>
      </c>
      <c r="R10" s="993" t="n">
        <v>2021</v>
      </c>
    </row>
    <row r="11" ht="15" customFormat="1" customHeight="1" s="315">
      <c r="A11" s="1041" t="n"/>
      <c r="Q11" s="1041" t="n"/>
      <c r="R11" s="1041" t="n"/>
    </row>
    <row r="12" ht="15" customFormat="1" customHeight="1" s="315">
      <c r="A12" s="762" t="n">
        <v>2022</v>
      </c>
      <c r="B12" s="1362">
        <f>SUM(C12:P13)</f>
        <v/>
      </c>
      <c r="C12" s="1381" t="n">
        <v>5218</v>
      </c>
      <c r="E12" s="1381" t="n">
        <v>5113</v>
      </c>
      <c r="G12" s="1381" t="n">
        <v>1972</v>
      </c>
      <c r="I12" s="1381" t="n">
        <v>1004</v>
      </c>
      <c r="K12" s="1381" t="n">
        <v>279</v>
      </c>
      <c r="M12" s="1381" t="n">
        <v>70</v>
      </c>
      <c r="O12" s="1381" t="n">
        <v>20</v>
      </c>
      <c r="Q12" s="1382" t="n">
        <v>2</v>
      </c>
      <c r="R12" s="762" t="n">
        <v>2022</v>
      </c>
    </row>
    <row r="13" ht="15" customFormat="1" customHeight="1" s="315">
      <c r="A13" s="1041" t="n"/>
      <c r="Q13" s="1041" t="n"/>
      <c r="R13" s="1041" t="n"/>
    </row>
    <row r="14" ht="15" customFormat="1" customHeight="1" s="315">
      <c r="A14" s="762" t="n">
        <v>2023</v>
      </c>
      <c r="B14" s="1383">
        <f>SUM(C14:P15)</f>
        <v/>
      </c>
      <c r="C14" s="1381" t="n">
        <v>5191</v>
      </c>
      <c r="E14" s="1381" t="n">
        <v>5378</v>
      </c>
      <c r="G14" s="1381" t="n">
        <v>1888</v>
      </c>
      <c r="I14" s="1381" t="n">
        <v>971</v>
      </c>
      <c r="K14" s="1381" t="n">
        <v>275</v>
      </c>
      <c r="M14" s="1381" t="n">
        <v>58</v>
      </c>
      <c r="O14" s="1381" t="n">
        <v>20</v>
      </c>
      <c r="Q14" s="1384" t="n">
        <v>1.9</v>
      </c>
      <c r="R14" s="762" t="n">
        <v>2023</v>
      </c>
    </row>
    <row r="15" ht="15" customFormat="1" customHeight="1" s="315">
      <c r="A15" s="1041" t="n"/>
      <c r="B15" s="1045" t="n"/>
      <c r="Q15" s="1041" t="n"/>
      <c r="R15" s="1041" t="n"/>
    </row>
    <row r="16" ht="15" customFormat="1" customHeight="1" s="315">
      <c r="A16" s="1015" t="n">
        <v>2024</v>
      </c>
      <c r="B16" s="1385">
        <f>SUM(C16:P17)</f>
        <v/>
      </c>
      <c r="C16" s="1386" t="n">
        <v>5464</v>
      </c>
      <c r="E16" s="1386" t="n">
        <v>5436</v>
      </c>
      <c r="G16" s="1386" t="n">
        <v>1917</v>
      </c>
      <c r="I16" s="1386" t="n">
        <v>926</v>
      </c>
      <c r="K16" s="1386" t="n">
        <v>273</v>
      </c>
      <c r="M16" s="1386" t="n">
        <v>35</v>
      </c>
      <c r="O16" s="1386" t="n">
        <v>18</v>
      </c>
      <c r="Q16" s="1387" t="n">
        <v>1.73</v>
      </c>
      <c r="R16" s="1015" t="n">
        <v>2024</v>
      </c>
    </row>
    <row r="17" ht="15" customFormat="1" customHeight="1" s="315" thickBot="1">
      <c r="A17" s="1388" t="n"/>
      <c r="B17" s="1389" t="n"/>
      <c r="C17" s="1033" t="n"/>
      <c r="D17" s="1033" t="n"/>
      <c r="E17" s="1033" t="n"/>
      <c r="F17" s="1033" t="n"/>
      <c r="G17" s="1033" t="n"/>
      <c r="H17" s="1033" t="n"/>
      <c r="I17" s="1033" t="n"/>
      <c r="J17" s="1033" t="n"/>
      <c r="K17" s="1033" t="n"/>
      <c r="L17" s="1033" t="n"/>
      <c r="M17" s="1033" t="n"/>
      <c r="N17" s="1033" t="n"/>
      <c r="O17" s="1033" t="n"/>
      <c r="P17" s="1033" t="n"/>
      <c r="Q17" s="1388" t="n"/>
      <c r="R17" s="1388" t="n"/>
    </row>
    <row r="18" ht="110.1" customFormat="1" customHeight="1" s="302">
      <c r="A18" s="1009" t="inlineStr">
        <is>
          <t>주 : 1) 일반가구*를 대상으로 집계.
      단, 집단가구(6인이상 비혈연가구, 기숙사, 사회시설 등) 및 외국인가구 제외
     * 일반가구( 일반가구내 외국인도 포함)
      - 가족으로 이루어진 가구
      - 가족과 5인 이하의 남남이 함께 사는 가구
      - 1인가구
      - 가족이 아닌 남남끼리 함께 사는 5인 이하의 가구
 자료 : 『인구총조사』가구부문-전수기본표-세대구성 및 가구원수별 가구(일반가구) - 시군구, 통계청 인구총조사과, 2018년 자료부터 수록
 2019년 이후 자료 "가구원수" → "가구원수별 가구"로 항목명 수정</t>
        </is>
      </c>
      <c r="B18" s="439" t="n"/>
      <c r="C18" s="439" t="n"/>
      <c r="D18" s="439" t="n"/>
      <c r="E18" s="439" t="n"/>
      <c r="F18" s="439" t="n"/>
      <c r="G18" s="439" t="n"/>
      <c r="H18" s="439" t="n"/>
      <c r="I18" s="439" t="n"/>
      <c r="J18" s="1390" t="inlineStr">
        <is>
          <t>Note : 1) General households to aggregate. however, group house(non-blood relation household of 6 or more people,
dormitory, society establishment and etc) and foreign households were excluded
Source : Statistics Korea</t>
        </is>
      </c>
      <c r="K18" s="1330" t="n"/>
      <c r="L18" s="1330" t="n"/>
      <c r="M18" s="1330" t="n"/>
      <c r="N18" s="1330" t="n"/>
      <c r="O18" s="1330" t="n"/>
      <c r="P18" s="1330" t="n"/>
      <c r="Q18" s="1330" t="n"/>
      <c r="R18" s="1346" t="n"/>
    </row>
    <row r="19" ht="67.5" customHeight="1" s="428"/>
    <row r="20" ht="67.5" customHeight="1" s="428"/>
    <row r="21" ht="67.5" customHeight="1" s="428"/>
    <row r="22" ht="67.5" customHeight="1" s="428"/>
    <row r="23" ht="67.5" customHeight="1" s="428"/>
    <row r="24" ht="67.5" customHeight="1" s="428"/>
    <row r="25" ht="67.5" customHeight="1" s="428"/>
    <row r="26" ht="67.5" customHeight="1" s="428"/>
    <row r="27" ht="67.5" customHeight="1" s="428"/>
    <row r="28" ht="67.5" customHeight="1" s="428"/>
    <row r="29" ht="67.5" customHeight="1" s="428"/>
    <row r="30" ht="67.5" customHeight="1" s="428"/>
    <row r="31" ht="67.5" customHeight="1" s="428"/>
    <row r="32" ht="67.5" customHeight="1" s="428"/>
    <row r="33" ht="67.5" customHeight="1" s="428"/>
    <row r="34" ht="67.5" customHeight="1" s="428"/>
    <row r="35" ht="67.5" customHeight="1" s="428"/>
    <row r="36" ht="67.5" customHeight="1" s="428"/>
    <row r="37" ht="67.5" customHeight="1" s="428"/>
    <row r="38" ht="67.5" customHeight="1" s="428"/>
    <row r="39" ht="67.5" customHeight="1" s="428"/>
    <row r="40" ht="67.5" customHeight="1" s="428"/>
  </sheetData>
  <mergeCells count="61">
    <mergeCell ref="M16:N17"/>
    <mergeCell ref="C12:D13"/>
    <mergeCell ref="I12:J13"/>
    <mergeCell ref="Q14:Q15"/>
    <mergeCell ref="B12:B13"/>
    <mergeCell ref="K12:L13"/>
    <mergeCell ref="M12:N13"/>
    <mergeCell ref="O12:P13"/>
    <mergeCell ref="Q8:Q9"/>
    <mergeCell ref="A18:I18"/>
    <mergeCell ref="A16:A17"/>
    <mergeCell ref="R16:R17"/>
    <mergeCell ref="G14:H15"/>
    <mergeCell ref="I8:J9"/>
    <mergeCell ref="I14:J15"/>
    <mergeCell ref="R6:R9"/>
    <mergeCell ref="K8:L9"/>
    <mergeCell ref="K14:L15"/>
    <mergeCell ref="M14:N15"/>
    <mergeCell ref="C8:D9"/>
    <mergeCell ref="M8:N9"/>
    <mergeCell ref="O8:P9"/>
    <mergeCell ref="Q10:Q11"/>
    <mergeCell ref="A3:R3"/>
    <mergeCell ref="B14:B15"/>
    <mergeCell ref="A12:A13"/>
    <mergeCell ref="R12:R13"/>
    <mergeCell ref="E16:F17"/>
    <mergeCell ref="G16:H17"/>
    <mergeCell ref="I10:J11"/>
    <mergeCell ref="A6:A9"/>
    <mergeCell ref="K10:L11"/>
    <mergeCell ref="O14:P15"/>
    <mergeCell ref="O10:P11"/>
    <mergeCell ref="Q6:Q7"/>
    <mergeCell ref="B10:B11"/>
    <mergeCell ref="A14:A15"/>
    <mergeCell ref="A4:R4"/>
    <mergeCell ref="K16:L17"/>
    <mergeCell ref="E12:F13"/>
    <mergeCell ref="G12:H13"/>
    <mergeCell ref="J18:R18"/>
    <mergeCell ref="C6:P7"/>
    <mergeCell ref="B6:B9"/>
    <mergeCell ref="C14:D15"/>
    <mergeCell ref="E8:F9"/>
    <mergeCell ref="Q16:Q17"/>
    <mergeCell ref="A10:A11"/>
    <mergeCell ref="G8:H9"/>
    <mergeCell ref="E14:F15"/>
    <mergeCell ref="R14:R15"/>
    <mergeCell ref="C10:D11"/>
    <mergeCell ref="C16:D17"/>
    <mergeCell ref="I16:J17"/>
    <mergeCell ref="E10:F11"/>
    <mergeCell ref="G10:H11"/>
    <mergeCell ref="M10:N11"/>
    <mergeCell ref="O16:P17"/>
    <mergeCell ref="Q12:Q13"/>
    <mergeCell ref="B16:B17"/>
    <mergeCell ref="R10:R11"/>
  </mergeCells>
  <pageMargins left="0.7" right="0.7" top="0.75" bottom="0.75" header="0.3" footer="0.3"/>
  <pageSetup orientation="portrait" paperSize="9" scale="4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고령군청</dc:creator>
  <dcterms:created xmlns:dcterms="http://purl.org/dc/terms/" xmlns:xsi="http://www.w3.org/2001/XMLSchema-instance" xsi:type="dcterms:W3CDTF">1997-11-03T13:04:46Z</dcterms:created>
  <dcterms:modified xmlns:dcterms="http://purl.org/dc/terms/" xmlns:xsi="http://www.w3.org/2001/XMLSchema-instance" xsi:type="dcterms:W3CDTF">2026-06-17T05:38:42Z</dcterms:modified>
  <cp:lastModifiedBy>USER</cp:lastModifiedBy>
  <cp:lastPrinted>2021-12-14T00:43:12Z</cp:lastPrinted>
</cp:coreProperties>
</file>